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na\Documents\SPLOŠNA SLUŽBA\Tina\JAVNA NAROČILA\JN 2023\JN ŽIVILA\PREDRAČUN 2023\KONČNI\"/>
    </mc:Choice>
  </mc:AlternateContent>
  <bookViews>
    <workbookView xWindow="0" yWindow="0" windowWidth="28800" windowHeight="14130" firstSheet="34" activeTab="39"/>
  </bookViews>
  <sheets>
    <sheet name="Ponudba" sheetId="114" r:id="rId1"/>
    <sheet name="Navodila za izpolnjevanje" sheetId="116" r:id="rId2"/>
    <sheet name="Mleko in mlečni izdelki" sheetId="117" r:id="rId3"/>
    <sheet name="Meso in mesni izdelki" sheetId="118" r:id="rId4"/>
    <sheet name="Kruh, pekovski in fini iz." sheetId="119" r:id="rId5"/>
    <sheet name="Sušene testenine, zakuhe" sheetId="120" r:id="rId6"/>
    <sheet name="Moke in mlevski izdelki" sheetId="121" r:id="rId7"/>
    <sheet name="Konzervirano sadje in zel." sheetId="122" r:id="rId8"/>
    <sheet name="Zamrznjena sadje in zelen." sheetId="123" r:id="rId9"/>
    <sheet name="Sveže ribe" sheetId="124" r:id="rId10"/>
    <sheet name="Zamrznjeni izdelki" sheetId="125" r:id="rId11"/>
    <sheet name="Med" sheetId="126" r:id="rId12"/>
    <sheet name="Čaji" sheetId="127" r:id="rId13"/>
    <sheet name="Začimbe" sheetId="128" r:id="rId14"/>
    <sheet name="Olja, tatarska omaka, maj." sheetId="129" r:id="rId15"/>
    <sheet name="Suho sadje in oreščki" sheetId="130" r:id="rId16"/>
    <sheet name="Jajca" sheetId="131" r:id="rId17"/>
    <sheet name="Brezalkoholne pijače in v." sheetId="132" r:id="rId18"/>
    <sheet name="Čokolada in kakav" sheetId="133" r:id="rId19"/>
    <sheet name="Sveže sadje" sheetId="134" r:id="rId20"/>
    <sheet name="Sveža zelenjava" sheetId="135" r:id="rId21"/>
    <sheet name="Stročnice" sheetId="136" r:id="rId22"/>
    <sheet name="Riž" sheetId="137" r:id="rId23"/>
    <sheet name="Kis" sheetId="138" r:id="rId24"/>
    <sheet name="Sladoled" sheetId="139" r:id="rId25"/>
    <sheet name="Splošno prehrambeno blago" sheetId="140" r:id="rId26"/>
    <sheet name="Izdelki brez laktoze" sheetId="141" r:id="rId27"/>
    <sheet name="Alkoholne pijače" sheetId="142" r:id="rId28"/>
    <sheet name="Meso drobnice" sheetId="143" r:id="rId29"/>
    <sheet name="Perutninsko meso in mesni." sheetId="144" r:id="rId30"/>
    <sheet name="Kefir, iz kefirnih zrn" sheetId="145" r:id="rId31"/>
    <sheet name="Izdelki brez glutena" sheetId="146" r:id="rId32"/>
    <sheet name="Dietni izdelki" sheetId="147" r:id="rId33"/>
    <sheet name="Ribe in morski sadeži, za." sheetId="148" r:id="rId34"/>
    <sheet name="Ribe, konzervirane" sheetId="149" r:id="rId35"/>
    <sheet name="Hlajene testenine, prilog." sheetId="150" r:id="rId36"/>
    <sheet name="Sladoled, brez laktoze" sheetId="151" r:id="rId37"/>
    <sheet name="Kislo zelje in kisla repa" sheetId="152" r:id="rId38"/>
    <sheet name="Smoothie in kaše" sheetId="153" r:id="rId39"/>
    <sheet name="PARADIŽNIK" sheetId="154" r:id="rId40"/>
    <sheet name="Krompir" sheetId="155" r:id="rId41"/>
  </sheets>
  <calcPr calcId="162913"/>
  <fileRecoveryPr autoRecover="0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D13" i="155" l="1"/>
  <c r="A13" i="155"/>
  <c r="M12" i="155"/>
  <c r="N12" i="155" s="1"/>
  <c r="I12" i="155"/>
  <c r="J12" i="155" s="1"/>
  <c r="K12" i="155" s="1"/>
  <c r="N11" i="155"/>
  <c r="M11" i="155"/>
  <c r="J11" i="155"/>
  <c r="K11" i="155" s="1"/>
  <c r="K13" i="155" s="1"/>
  <c r="I11" i="155"/>
  <c r="D8" i="155"/>
  <c r="A8" i="155"/>
  <c r="N7" i="155"/>
  <c r="M7" i="155"/>
  <c r="I7" i="155"/>
  <c r="J7" i="155" s="1"/>
  <c r="K7" i="155" s="1"/>
  <c r="M6" i="155"/>
  <c r="N6" i="155" s="1"/>
  <c r="I6" i="155"/>
  <c r="J6" i="155" s="1"/>
  <c r="K6" i="155" s="1"/>
  <c r="K8" i="155" s="1"/>
  <c r="D12" i="154"/>
  <c r="A12" i="154"/>
  <c r="N11" i="154"/>
  <c r="M11" i="154"/>
  <c r="J11" i="154"/>
  <c r="K11" i="154" s="1"/>
  <c r="K12" i="154" s="1"/>
  <c r="I11" i="154"/>
  <c r="D8" i="154"/>
  <c r="A8" i="154"/>
  <c r="M7" i="154"/>
  <c r="N7" i="154" s="1"/>
  <c r="I7" i="154"/>
  <c r="J7" i="154" s="1"/>
  <c r="K7" i="154" s="1"/>
  <c r="N6" i="154"/>
  <c r="M6" i="154"/>
  <c r="I6" i="154"/>
  <c r="J6" i="154" s="1"/>
  <c r="K6" i="154" s="1"/>
  <c r="D11" i="153"/>
  <c r="A11" i="153"/>
  <c r="N10" i="153"/>
  <c r="M10" i="153"/>
  <c r="K10" i="153"/>
  <c r="J10" i="153"/>
  <c r="I10" i="153"/>
  <c r="M9" i="153"/>
  <c r="N9" i="153" s="1"/>
  <c r="J9" i="153"/>
  <c r="K9" i="153" s="1"/>
  <c r="I9" i="153"/>
  <c r="N8" i="153"/>
  <c r="M8" i="153"/>
  <c r="I8" i="153"/>
  <c r="J8" i="153" s="1"/>
  <c r="K8" i="153" s="1"/>
  <c r="N7" i="153"/>
  <c r="M7" i="153"/>
  <c r="J7" i="153"/>
  <c r="K7" i="153" s="1"/>
  <c r="I7" i="153"/>
  <c r="M6" i="153"/>
  <c r="N6" i="153" s="1"/>
  <c r="I6" i="153"/>
  <c r="J6" i="153" s="1"/>
  <c r="K6" i="153" s="1"/>
  <c r="K11" i="153" s="1"/>
  <c r="D9" i="152"/>
  <c r="A9" i="152"/>
  <c r="N8" i="152"/>
  <c r="M8" i="152"/>
  <c r="I8" i="152"/>
  <c r="J8" i="152" s="1"/>
  <c r="K8" i="152" s="1"/>
  <c r="N7" i="152"/>
  <c r="M7" i="152"/>
  <c r="J7" i="152"/>
  <c r="K7" i="152" s="1"/>
  <c r="I7" i="152"/>
  <c r="M6" i="152"/>
  <c r="N6" i="152" s="1"/>
  <c r="I6" i="152"/>
  <c r="J6" i="152" s="1"/>
  <c r="K6" i="152" s="1"/>
  <c r="K9" i="152" s="1"/>
  <c r="D7" i="151"/>
  <c r="A7" i="151"/>
  <c r="N6" i="151"/>
  <c r="M6" i="151"/>
  <c r="I6" i="151"/>
  <c r="J6" i="151" s="1"/>
  <c r="K6" i="151" s="1"/>
  <c r="K7" i="151" s="1"/>
  <c r="D9" i="150"/>
  <c r="A9" i="150"/>
  <c r="N8" i="150"/>
  <c r="M8" i="150"/>
  <c r="J8" i="150"/>
  <c r="K8" i="150" s="1"/>
  <c r="K9" i="150" s="1"/>
  <c r="I8" i="150"/>
  <c r="M7" i="150"/>
  <c r="N7" i="150" s="1"/>
  <c r="J7" i="150"/>
  <c r="K7" i="150" s="1"/>
  <c r="I7" i="150"/>
  <c r="N6" i="150"/>
  <c r="M6" i="150"/>
  <c r="I6" i="150"/>
  <c r="J6" i="150" s="1"/>
  <c r="K6" i="150" s="1"/>
  <c r="D10" i="149"/>
  <c r="A10" i="149"/>
  <c r="N9" i="149"/>
  <c r="M9" i="149"/>
  <c r="K9" i="149"/>
  <c r="J9" i="149"/>
  <c r="I9" i="149"/>
  <c r="M8" i="149"/>
  <c r="N8" i="149" s="1"/>
  <c r="I8" i="149"/>
  <c r="J8" i="149" s="1"/>
  <c r="K8" i="149" s="1"/>
  <c r="N7" i="149"/>
  <c r="M7" i="149"/>
  <c r="I7" i="149"/>
  <c r="J7" i="149" s="1"/>
  <c r="K7" i="149" s="1"/>
  <c r="N6" i="149"/>
  <c r="M6" i="149"/>
  <c r="J6" i="149"/>
  <c r="K6" i="149" s="1"/>
  <c r="K10" i="149" s="1"/>
  <c r="I6" i="149"/>
  <c r="D11" i="148"/>
  <c r="A11" i="148"/>
  <c r="M10" i="148"/>
  <c r="N10" i="148" s="1"/>
  <c r="J10" i="148"/>
  <c r="K10" i="148" s="1"/>
  <c r="I10" i="148"/>
  <c r="N9" i="148"/>
  <c r="M9" i="148"/>
  <c r="I9" i="148"/>
  <c r="J9" i="148" s="1"/>
  <c r="K9" i="148" s="1"/>
  <c r="N8" i="148"/>
  <c r="M8" i="148"/>
  <c r="J8" i="148"/>
  <c r="K8" i="148" s="1"/>
  <c r="I8" i="148"/>
  <c r="N7" i="148"/>
  <c r="M7" i="148"/>
  <c r="I7" i="148"/>
  <c r="J7" i="148" s="1"/>
  <c r="K7" i="148" s="1"/>
  <c r="M6" i="148"/>
  <c r="N6" i="148" s="1"/>
  <c r="K6" i="148"/>
  <c r="J6" i="148"/>
  <c r="I6" i="148"/>
  <c r="D9" i="147"/>
  <c r="A9" i="147"/>
  <c r="N8" i="147"/>
  <c r="M8" i="147"/>
  <c r="J8" i="147"/>
  <c r="K8" i="147" s="1"/>
  <c r="I8" i="147"/>
  <c r="M7" i="147"/>
  <c r="N7" i="147" s="1"/>
  <c r="I7" i="147"/>
  <c r="J7" i="147" s="1"/>
  <c r="K7" i="147" s="1"/>
  <c r="M6" i="147"/>
  <c r="N6" i="147" s="1"/>
  <c r="K6" i="147"/>
  <c r="J6" i="147"/>
  <c r="I6" i="147"/>
  <c r="D9" i="146"/>
  <c r="A9" i="146"/>
  <c r="N8" i="146"/>
  <c r="M8" i="146"/>
  <c r="J8" i="146"/>
  <c r="K8" i="146" s="1"/>
  <c r="I8" i="146"/>
  <c r="M7" i="146"/>
  <c r="N7" i="146" s="1"/>
  <c r="I7" i="146"/>
  <c r="J7" i="146" s="1"/>
  <c r="K7" i="146" s="1"/>
  <c r="M6" i="146"/>
  <c r="N6" i="146" s="1"/>
  <c r="K6" i="146"/>
  <c r="K9" i="146" s="1"/>
  <c r="J6" i="146"/>
  <c r="I6" i="146"/>
  <c r="D7" i="145"/>
  <c r="A7" i="145"/>
  <c r="N6" i="145"/>
  <c r="M6" i="145"/>
  <c r="J6" i="145"/>
  <c r="K6" i="145" s="1"/>
  <c r="K7" i="145" s="1"/>
  <c r="I6" i="145"/>
  <c r="D32" i="144"/>
  <c r="A32" i="144"/>
  <c r="M31" i="144"/>
  <c r="N31" i="144" s="1"/>
  <c r="I31" i="144"/>
  <c r="J31" i="144" s="1"/>
  <c r="K31" i="144" s="1"/>
  <c r="N30" i="144"/>
  <c r="M30" i="144"/>
  <c r="I30" i="144"/>
  <c r="J30" i="144" s="1"/>
  <c r="K30" i="144" s="1"/>
  <c r="N29" i="144"/>
  <c r="M29" i="144"/>
  <c r="J29" i="144"/>
  <c r="K29" i="144" s="1"/>
  <c r="I29" i="144"/>
  <c r="N28" i="144"/>
  <c r="M28" i="144"/>
  <c r="I28" i="144"/>
  <c r="J28" i="144" s="1"/>
  <c r="K28" i="144" s="1"/>
  <c r="M27" i="144"/>
  <c r="N27" i="144" s="1"/>
  <c r="K27" i="144"/>
  <c r="J27" i="144"/>
  <c r="I27" i="144"/>
  <c r="N26" i="144"/>
  <c r="M26" i="144"/>
  <c r="J26" i="144"/>
  <c r="K26" i="144" s="1"/>
  <c r="I26" i="144"/>
  <c r="M25" i="144"/>
  <c r="N25" i="144" s="1"/>
  <c r="I25" i="144"/>
  <c r="J25" i="144" s="1"/>
  <c r="K25" i="144" s="1"/>
  <c r="K32" i="144" s="1"/>
  <c r="D22" i="144"/>
  <c r="A22" i="144"/>
  <c r="M21" i="144"/>
  <c r="N21" i="144" s="1"/>
  <c r="K21" i="144"/>
  <c r="J21" i="144"/>
  <c r="I21" i="144"/>
  <c r="N20" i="144"/>
  <c r="M20" i="144"/>
  <c r="K20" i="144"/>
  <c r="J20" i="144"/>
  <c r="I20" i="144"/>
  <c r="M19" i="144"/>
  <c r="N19" i="144" s="1"/>
  <c r="I19" i="144"/>
  <c r="J19" i="144" s="1"/>
  <c r="K19" i="144" s="1"/>
  <c r="N18" i="144"/>
  <c r="M18" i="144"/>
  <c r="I18" i="144"/>
  <c r="J18" i="144" s="1"/>
  <c r="K18" i="144" s="1"/>
  <c r="N17" i="144"/>
  <c r="M17" i="144"/>
  <c r="J17" i="144"/>
  <c r="K17" i="144" s="1"/>
  <c r="I17" i="144"/>
  <c r="N16" i="144"/>
  <c r="M16" i="144"/>
  <c r="I16" i="144"/>
  <c r="J16" i="144" s="1"/>
  <c r="K16" i="144" s="1"/>
  <c r="M15" i="144"/>
  <c r="N15" i="144" s="1"/>
  <c r="K15" i="144"/>
  <c r="J15" i="144"/>
  <c r="I15" i="144"/>
  <c r="N14" i="144"/>
  <c r="M14" i="144"/>
  <c r="J14" i="144"/>
  <c r="K14" i="144" s="1"/>
  <c r="I14" i="144"/>
  <c r="M13" i="144"/>
  <c r="N13" i="144" s="1"/>
  <c r="I13" i="144"/>
  <c r="J13" i="144" s="1"/>
  <c r="K13" i="144" s="1"/>
  <c r="N12" i="144"/>
  <c r="M12" i="144"/>
  <c r="I12" i="144"/>
  <c r="J12" i="144" s="1"/>
  <c r="K12" i="144" s="1"/>
  <c r="N11" i="144"/>
  <c r="M11" i="144"/>
  <c r="J11" i="144"/>
  <c r="K11" i="144" s="1"/>
  <c r="I11" i="144"/>
  <c r="M10" i="144"/>
  <c r="N10" i="144" s="1"/>
  <c r="I10" i="144"/>
  <c r="J10" i="144" s="1"/>
  <c r="K10" i="144" s="1"/>
  <c r="M9" i="144"/>
  <c r="N9" i="144" s="1"/>
  <c r="K9" i="144"/>
  <c r="J9" i="144"/>
  <c r="I9" i="144"/>
  <c r="N8" i="144"/>
  <c r="M8" i="144"/>
  <c r="J8" i="144"/>
  <c r="K8" i="144" s="1"/>
  <c r="I8" i="144"/>
  <c r="M7" i="144"/>
  <c r="N7" i="144" s="1"/>
  <c r="J7" i="144"/>
  <c r="K7" i="144" s="1"/>
  <c r="I7" i="144"/>
  <c r="N6" i="144"/>
  <c r="M6" i="144"/>
  <c r="I6" i="144"/>
  <c r="J6" i="144" s="1"/>
  <c r="K6" i="144" s="1"/>
  <c r="D7" i="143"/>
  <c r="A7" i="143"/>
  <c r="N6" i="143"/>
  <c r="M6" i="143"/>
  <c r="J6" i="143"/>
  <c r="K6" i="143" s="1"/>
  <c r="K7" i="143" s="1"/>
  <c r="I6" i="143"/>
  <c r="D10" i="142"/>
  <c r="A10" i="142"/>
  <c r="N9" i="142"/>
  <c r="M9" i="142"/>
  <c r="I9" i="142"/>
  <c r="J9" i="142" s="1"/>
  <c r="K9" i="142" s="1"/>
  <c r="M8" i="142"/>
  <c r="N8" i="142" s="1"/>
  <c r="K8" i="142"/>
  <c r="J8" i="142"/>
  <c r="I8" i="142"/>
  <c r="N7" i="142"/>
  <c r="M7" i="142"/>
  <c r="K7" i="142"/>
  <c r="J7" i="142"/>
  <c r="I7" i="142"/>
  <c r="M6" i="142"/>
  <c r="N6" i="142" s="1"/>
  <c r="I6" i="142"/>
  <c r="J6" i="142" s="1"/>
  <c r="K6" i="142" s="1"/>
  <c r="D9" i="141"/>
  <c r="A9" i="141"/>
  <c r="M8" i="141"/>
  <c r="N8" i="141" s="1"/>
  <c r="K8" i="141"/>
  <c r="J8" i="141"/>
  <c r="I8" i="141"/>
  <c r="N7" i="141"/>
  <c r="M7" i="141"/>
  <c r="J7" i="141"/>
  <c r="K7" i="141" s="1"/>
  <c r="I7" i="141"/>
  <c r="M6" i="141"/>
  <c r="N6" i="141" s="1"/>
  <c r="J6" i="141"/>
  <c r="K6" i="141" s="1"/>
  <c r="I6" i="141"/>
  <c r="D82" i="140"/>
  <c r="A82" i="140"/>
  <c r="M81" i="140"/>
  <c r="N81" i="140" s="1"/>
  <c r="I81" i="140"/>
  <c r="J81" i="140" s="1"/>
  <c r="K81" i="140" s="1"/>
  <c r="N80" i="140"/>
  <c r="M80" i="140"/>
  <c r="K80" i="140"/>
  <c r="J80" i="140"/>
  <c r="I80" i="140"/>
  <c r="M79" i="140"/>
  <c r="N79" i="140" s="1"/>
  <c r="J79" i="140"/>
  <c r="K79" i="140" s="1"/>
  <c r="I79" i="140"/>
  <c r="M78" i="140"/>
  <c r="N78" i="140" s="1"/>
  <c r="I78" i="140"/>
  <c r="J78" i="140" s="1"/>
  <c r="K78" i="140" s="1"/>
  <c r="N77" i="140"/>
  <c r="M77" i="140"/>
  <c r="J77" i="140"/>
  <c r="K77" i="140" s="1"/>
  <c r="I77" i="140"/>
  <c r="N76" i="140"/>
  <c r="M76" i="140"/>
  <c r="I76" i="140"/>
  <c r="J76" i="140" s="1"/>
  <c r="K76" i="140" s="1"/>
  <c r="M75" i="140"/>
  <c r="N75" i="140" s="1"/>
  <c r="K75" i="140"/>
  <c r="I75" i="140"/>
  <c r="J75" i="140" s="1"/>
  <c r="N74" i="140"/>
  <c r="M74" i="140"/>
  <c r="J74" i="140"/>
  <c r="K74" i="140" s="1"/>
  <c r="I74" i="140"/>
  <c r="M73" i="140"/>
  <c r="N73" i="140" s="1"/>
  <c r="J73" i="140"/>
  <c r="K73" i="140" s="1"/>
  <c r="I73" i="140"/>
  <c r="M72" i="140"/>
  <c r="N72" i="140" s="1"/>
  <c r="I72" i="140"/>
  <c r="J72" i="140" s="1"/>
  <c r="K72" i="140" s="1"/>
  <c r="N71" i="140"/>
  <c r="M71" i="140"/>
  <c r="J71" i="140"/>
  <c r="K71" i="140" s="1"/>
  <c r="I71" i="140"/>
  <c r="M70" i="140"/>
  <c r="N70" i="140" s="1"/>
  <c r="I70" i="140"/>
  <c r="J70" i="140" s="1"/>
  <c r="K70" i="140" s="1"/>
  <c r="M69" i="140"/>
  <c r="N69" i="140" s="1"/>
  <c r="K69" i="140"/>
  <c r="I69" i="140"/>
  <c r="J69" i="140" s="1"/>
  <c r="N68" i="140"/>
  <c r="M68" i="140"/>
  <c r="K68" i="140"/>
  <c r="J68" i="140"/>
  <c r="I68" i="140"/>
  <c r="M67" i="140"/>
  <c r="N67" i="140" s="1"/>
  <c r="I67" i="140"/>
  <c r="J67" i="140" s="1"/>
  <c r="K67" i="140" s="1"/>
  <c r="M66" i="140"/>
  <c r="N66" i="140" s="1"/>
  <c r="I66" i="140"/>
  <c r="J66" i="140" s="1"/>
  <c r="K66" i="140" s="1"/>
  <c r="N65" i="140"/>
  <c r="M65" i="140"/>
  <c r="J65" i="140"/>
  <c r="K65" i="140" s="1"/>
  <c r="I65" i="140"/>
  <c r="N64" i="140"/>
  <c r="M64" i="140"/>
  <c r="I64" i="140"/>
  <c r="J64" i="140" s="1"/>
  <c r="K64" i="140" s="1"/>
  <c r="M63" i="140"/>
  <c r="N63" i="140" s="1"/>
  <c r="I63" i="140"/>
  <c r="J63" i="140" s="1"/>
  <c r="K63" i="140" s="1"/>
  <c r="N62" i="140"/>
  <c r="M62" i="140"/>
  <c r="K62" i="140"/>
  <c r="J62" i="140"/>
  <c r="I62" i="140"/>
  <c r="M61" i="140"/>
  <c r="N61" i="140" s="1"/>
  <c r="J61" i="140"/>
  <c r="K61" i="140" s="1"/>
  <c r="I61" i="140"/>
  <c r="M60" i="140"/>
  <c r="N60" i="140" s="1"/>
  <c r="I60" i="140"/>
  <c r="J60" i="140" s="1"/>
  <c r="K60" i="140" s="1"/>
  <c r="N59" i="140"/>
  <c r="M59" i="140"/>
  <c r="J59" i="140"/>
  <c r="K59" i="140" s="1"/>
  <c r="I59" i="140"/>
  <c r="N58" i="140"/>
  <c r="M58" i="140"/>
  <c r="I58" i="140"/>
  <c r="J58" i="140" s="1"/>
  <c r="K58" i="140" s="1"/>
  <c r="M57" i="140"/>
  <c r="N57" i="140" s="1"/>
  <c r="K57" i="140"/>
  <c r="I57" i="140"/>
  <c r="J57" i="140" s="1"/>
  <c r="N56" i="140"/>
  <c r="M56" i="140"/>
  <c r="J56" i="140"/>
  <c r="K56" i="140" s="1"/>
  <c r="I56" i="140"/>
  <c r="M55" i="140"/>
  <c r="N55" i="140" s="1"/>
  <c r="J55" i="140"/>
  <c r="K55" i="140" s="1"/>
  <c r="I55" i="140"/>
  <c r="M54" i="140"/>
  <c r="N54" i="140" s="1"/>
  <c r="I54" i="140"/>
  <c r="J54" i="140" s="1"/>
  <c r="K54" i="140" s="1"/>
  <c r="N53" i="140"/>
  <c r="M53" i="140"/>
  <c r="J53" i="140"/>
  <c r="K53" i="140" s="1"/>
  <c r="I53" i="140"/>
  <c r="M52" i="140"/>
  <c r="N52" i="140" s="1"/>
  <c r="I52" i="140"/>
  <c r="J52" i="140" s="1"/>
  <c r="K52" i="140" s="1"/>
  <c r="M51" i="140"/>
  <c r="N51" i="140" s="1"/>
  <c r="K51" i="140"/>
  <c r="I51" i="140"/>
  <c r="J51" i="140" s="1"/>
  <c r="N50" i="140"/>
  <c r="M50" i="140"/>
  <c r="K50" i="140"/>
  <c r="J50" i="140"/>
  <c r="I50" i="140"/>
  <c r="M49" i="140"/>
  <c r="N49" i="140" s="1"/>
  <c r="I49" i="140"/>
  <c r="J49" i="140" s="1"/>
  <c r="K49" i="140" s="1"/>
  <c r="N48" i="140"/>
  <c r="M48" i="140"/>
  <c r="I48" i="140"/>
  <c r="J48" i="140" s="1"/>
  <c r="K48" i="140" s="1"/>
  <c r="N47" i="140"/>
  <c r="M47" i="140"/>
  <c r="J47" i="140"/>
  <c r="K47" i="140" s="1"/>
  <c r="I47" i="140"/>
  <c r="M46" i="140"/>
  <c r="N46" i="140" s="1"/>
  <c r="I46" i="140"/>
  <c r="J46" i="140" s="1"/>
  <c r="K46" i="140" s="1"/>
  <c r="M45" i="140"/>
  <c r="N45" i="140" s="1"/>
  <c r="K45" i="140"/>
  <c r="J45" i="140"/>
  <c r="I45" i="140"/>
  <c r="N44" i="140"/>
  <c r="M44" i="140"/>
  <c r="J44" i="140"/>
  <c r="K44" i="140" s="1"/>
  <c r="I44" i="140"/>
  <c r="M43" i="140"/>
  <c r="N43" i="140" s="1"/>
  <c r="J43" i="140"/>
  <c r="K43" i="140" s="1"/>
  <c r="I43" i="140"/>
  <c r="N42" i="140"/>
  <c r="M42" i="140"/>
  <c r="I42" i="140"/>
  <c r="J42" i="140" s="1"/>
  <c r="K42" i="140" s="1"/>
  <c r="N41" i="140"/>
  <c r="M41" i="140"/>
  <c r="J41" i="140"/>
  <c r="K41" i="140" s="1"/>
  <c r="I41" i="140"/>
  <c r="N40" i="140"/>
  <c r="M40" i="140"/>
  <c r="I40" i="140"/>
  <c r="J40" i="140" s="1"/>
  <c r="K40" i="140" s="1"/>
  <c r="M39" i="140"/>
  <c r="N39" i="140" s="1"/>
  <c r="K39" i="140"/>
  <c r="J39" i="140"/>
  <c r="I39" i="140"/>
  <c r="N38" i="140"/>
  <c r="M38" i="140"/>
  <c r="K38" i="140"/>
  <c r="J38" i="140"/>
  <c r="I38" i="140"/>
  <c r="M37" i="140"/>
  <c r="N37" i="140" s="1"/>
  <c r="J37" i="140"/>
  <c r="K37" i="140" s="1"/>
  <c r="I37" i="140"/>
  <c r="N36" i="140"/>
  <c r="M36" i="140"/>
  <c r="I36" i="140"/>
  <c r="J36" i="140" s="1"/>
  <c r="K36" i="140" s="1"/>
  <c r="N35" i="140"/>
  <c r="M35" i="140"/>
  <c r="J35" i="140"/>
  <c r="K35" i="140" s="1"/>
  <c r="I35" i="140"/>
  <c r="M34" i="140"/>
  <c r="N34" i="140" s="1"/>
  <c r="I34" i="140"/>
  <c r="J34" i="140" s="1"/>
  <c r="K34" i="140" s="1"/>
  <c r="M33" i="140"/>
  <c r="N33" i="140" s="1"/>
  <c r="K33" i="140"/>
  <c r="J33" i="140"/>
  <c r="I33" i="140"/>
  <c r="N32" i="140"/>
  <c r="M32" i="140"/>
  <c r="K32" i="140"/>
  <c r="J32" i="140"/>
  <c r="I32" i="140"/>
  <c r="M31" i="140"/>
  <c r="N31" i="140" s="1"/>
  <c r="I31" i="140"/>
  <c r="J31" i="140" s="1"/>
  <c r="K31" i="140" s="1"/>
  <c r="N30" i="140"/>
  <c r="M30" i="140"/>
  <c r="I30" i="140"/>
  <c r="J30" i="140" s="1"/>
  <c r="K30" i="140" s="1"/>
  <c r="N29" i="140"/>
  <c r="M29" i="140"/>
  <c r="J29" i="140"/>
  <c r="K29" i="140" s="1"/>
  <c r="I29" i="140"/>
  <c r="M28" i="140"/>
  <c r="N28" i="140" s="1"/>
  <c r="I28" i="140"/>
  <c r="J28" i="140" s="1"/>
  <c r="K28" i="140" s="1"/>
  <c r="M27" i="140"/>
  <c r="N27" i="140" s="1"/>
  <c r="K27" i="140"/>
  <c r="J27" i="140"/>
  <c r="I27" i="140"/>
  <c r="N26" i="140"/>
  <c r="M26" i="140"/>
  <c r="J26" i="140"/>
  <c r="K26" i="140" s="1"/>
  <c r="I26" i="140"/>
  <c r="M25" i="140"/>
  <c r="N25" i="140" s="1"/>
  <c r="J25" i="140"/>
  <c r="K25" i="140" s="1"/>
  <c r="I25" i="140"/>
  <c r="N24" i="140"/>
  <c r="M24" i="140"/>
  <c r="K24" i="140"/>
  <c r="I24" i="140"/>
  <c r="J24" i="140" s="1"/>
  <c r="N23" i="140"/>
  <c r="M23" i="140"/>
  <c r="J23" i="140"/>
  <c r="K23" i="140" s="1"/>
  <c r="I23" i="140"/>
  <c r="N22" i="140"/>
  <c r="M22" i="140"/>
  <c r="I22" i="140"/>
  <c r="J22" i="140" s="1"/>
  <c r="K22" i="140" s="1"/>
  <c r="M21" i="140"/>
  <c r="N21" i="140" s="1"/>
  <c r="K21" i="140"/>
  <c r="J21" i="140"/>
  <c r="I21" i="140"/>
  <c r="N20" i="140"/>
  <c r="M20" i="140"/>
  <c r="K20" i="140"/>
  <c r="J20" i="140"/>
  <c r="I20" i="140"/>
  <c r="M19" i="140"/>
  <c r="N19" i="140" s="1"/>
  <c r="I19" i="140"/>
  <c r="J19" i="140" s="1"/>
  <c r="K19" i="140" s="1"/>
  <c r="N18" i="140"/>
  <c r="M18" i="140"/>
  <c r="K18" i="140"/>
  <c r="I18" i="140"/>
  <c r="J18" i="140" s="1"/>
  <c r="N17" i="140"/>
  <c r="M17" i="140"/>
  <c r="J17" i="140"/>
  <c r="K17" i="140" s="1"/>
  <c r="I17" i="140"/>
  <c r="N16" i="140"/>
  <c r="M16" i="140"/>
  <c r="I16" i="140"/>
  <c r="J16" i="140" s="1"/>
  <c r="K16" i="140" s="1"/>
  <c r="M15" i="140"/>
  <c r="N15" i="140" s="1"/>
  <c r="K15" i="140"/>
  <c r="J15" i="140"/>
  <c r="I15" i="140"/>
  <c r="N14" i="140"/>
  <c r="M14" i="140"/>
  <c r="K14" i="140"/>
  <c r="J14" i="140"/>
  <c r="I14" i="140"/>
  <c r="M13" i="140"/>
  <c r="N13" i="140" s="1"/>
  <c r="J13" i="140"/>
  <c r="K13" i="140" s="1"/>
  <c r="I13" i="140"/>
  <c r="N12" i="140"/>
  <c r="M12" i="140"/>
  <c r="I12" i="140"/>
  <c r="J12" i="140" s="1"/>
  <c r="K12" i="140" s="1"/>
  <c r="N11" i="140"/>
  <c r="M11" i="140"/>
  <c r="J11" i="140"/>
  <c r="K11" i="140" s="1"/>
  <c r="I11" i="140"/>
  <c r="M10" i="140"/>
  <c r="N10" i="140" s="1"/>
  <c r="I10" i="140"/>
  <c r="J10" i="140" s="1"/>
  <c r="K10" i="140" s="1"/>
  <c r="M9" i="140"/>
  <c r="N9" i="140" s="1"/>
  <c r="K9" i="140"/>
  <c r="J9" i="140"/>
  <c r="I9" i="140"/>
  <c r="N8" i="140"/>
  <c r="M8" i="140"/>
  <c r="J8" i="140"/>
  <c r="K8" i="140" s="1"/>
  <c r="I8" i="140"/>
  <c r="M7" i="140"/>
  <c r="N7" i="140" s="1"/>
  <c r="J7" i="140"/>
  <c r="K7" i="140" s="1"/>
  <c r="I7" i="140"/>
  <c r="N6" i="140"/>
  <c r="M6" i="140"/>
  <c r="K6" i="140"/>
  <c r="I6" i="140"/>
  <c r="J6" i="140" s="1"/>
  <c r="K12" i="139"/>
  <c r="D12" i="139"/>
  <c r="A12" i="139"/>
  <c r="N11" i="139"/>
  <c r="M11" i="139"/>
  <c r="J11" i="139"/>
  <c r="K11" i="139" s="1"/>
  <c r="I11" i="139"/>
  <c r="M10" i="139"/>
  <c r="N10" i="139" s="1"/>
  <c r="J10" i="139"/>
  <c r="K10" i="139" s="1"/>
  <c r="I10" i="139"/>
  <c r="D7" i="139"/>
  <c r="A7" i="139"/>
  <c r="M6" i="139"/>
  <c r="N6" i="139" s="1"/>
  <c r="K6" i="139"/>
  <c r="K7" i="139" s="1"/>
  <c r="J6" i="139"/>
  <c r="I6" i="139"/>
  <c r="D13" i="138"/>
  <c r="A13" i="138"/>
  <c r="N12" i="138"/>
  <c r="M12" i="138"/>
  <c r="J12" i="138"/>
  <c r="K12" i="138" s="1"/>
  <c r="K13" i="138" s="1"/>
  <c r="I12" i="138"/>
  <c r="D9" i="138"/>
  <c r="A9" i="138"/>
  <c r="M8" i="138"/>
  <c r="N8" i="138" s="1"/>
  <c r="J8" i="138"/>
  <c r="K8" i="138" s="1"/>
  <c r="I8" i="138"/>
  <c r="N7" i="138"/>
  <c r="M7" i="138"/>
  <c r="I7" i="138"/>
  <c r="J7" i="138" s="1"/>
  <c r="K7" i="138" s="1"/>
  <c r="N6" i="138"/>
  <c r="M6" i="138"/>
  <c r="J6" i="138"/>
  <c r="K6" i="138" s="1"/>
  <c r="K9" i="138" s="1"/>
  <c r="I6" i="138"/>
  <c r="D8" i="137"/>
  <c r="A8" i="137"/>
  <c r="M7" i="137"/>
  <c r="N7" i="137" s="1"/>
  <c r="J7" i="137"/>
  <c r="K7" i="137" s="1"/>
  <c r="I7" i="137"/>
  <c r="N6" i="137"/>
  <c r="M6" i="137"/>
  <c r="K6" i="137"/>
  <c r="I6" i="137"/>
  <c r="J6" i="137" s="1"/>
  <c r="K19" i="136"/>
  <c r="D19" i="136"/>
  <c r="A19" i="136"/>
  <c r="N18" i="136"/>
  <c r="M18" i="136"/>
  <c r="J18" i="136"/>
  <c r="K18" i="136" s="1"/>
  <c r="I18" i="136"/>
  <c r="D15" i="136"/>
  <c r="A15" i="136"/>
  <c r="N14" i="136"/>
  <c r="M14" i="136"/>
  <c r="K14" i="136"/>
  <c r="I14" i="136"/>
  <c r="J14" i="136" s="1"/>
  <c r="M13" i="136"/>
  <c r="N13" i="136" s="1"/>
  <c r="K13" i="136"/>
  <c r="J13" i="136"/>
  <c r="I13" i="136"/>
  <c r="N12" i="136"/>
  <c r="M12" i="136"/>
  <c r="J12" i="136"/>
  <c r="K12" i="136" s="1"/>
  <c r="I12" i="136"/>
  <c r="M11" i="136"/>
  <c r="N11" i="136" s="1"/>
  <c r="J11" i="136"/>
  <c r="K11" i="136" s="1"/>
  <c r="I11" i="136"/>
  <c r="N10" i="136"/>
  <c r="M10" i="136"/>
  <c r="K10" i="136"/>
  <c r="I10" i="136"/>
  <c r="J10" i="136" s="1"/>
  <c r="N9" i="136"/>
  <c r="M9" i="136"/>
  <c r="J9" i="136"/>
  <c r="K9" i="136" s="1"/>
  <c r="I9" i="136"/>
  <c r="N8" i="136"/>
  <c r="M8" i="136"/>
  <c r="K8" i="136"/>
  <c r="I8" i="136"/>
  <c r="J8" i="136" s="1"/>
  <c r="M7" i="136"/>
  <c r="N7" i="136" s="1"/>
  <c r="K7" i="136"/>
  <c r="J7" i="136"/>
  <c r="I7" i="136"/>
  <c r="N6" i="136"/>
  <c r="M6" i="136"/>
  <c r="J6" i="136"/>
  <c r="K6" i="136" s="1"/>
  <c r="K15" i="136" s="1"/>
  <c r="I6" i="136"/>
  <c r="D72" i="135"/>
  <c r="A72" i="135"/>
  <c r="N71" i="135"/>
  <c r="M71" i="135"/>
  <c r="K71" i="135"/>
  <c r="K72" i="135" s="1"/>
  <c r="J71" i="135"/>
  <c r="I71" i="135"/>
  <c r="D68" i="135"/>
  <c r="A68" i="135"/>
  <c r="N67" i="135"/>
  <c r="M67" i="135"/>
  <c r="J67" i="135"/>
  <c r="K67" i="135" s="1"/>
  <c r="I67" i="135"/>
  <c r="M66" i="135"/>
  <c r="N66" i="135" s="1"/>
  <c r="I66" i="135"/>
  <c r="J66" i="135" s="1"/>
  <c r="K66" i="135" s="1"/>
  <c r="N65" i="135"/>
  <c r="M65" i="135"/>
  <c r="K65" i="135"/>
  <c r="J65" i="135"/>
  <c r="I65" i="135"/>
  <c r="N64" i="135"/>
  <c r="M64" i="135"/>
  <c r="J64" i="135"/>
  <c r="K64" i="135" s="1"/>
  <c r="I64" i="135"/>
  <c r="M63" i="135"/>
  <c r="N63" i="135" s="1"/>
  <c r="I63" i="135"/>
  <c r="J63" i="135" s="1"/>
  <c r="K63" i="135" s="1"/>
  <c r="N62" i="135"/>
  <c r="M62" i="135"/>
  <c r="K62" i="135"/>
  <c r="J62" i="135"/>
  <c r="I62" i="135"/>
  <c r="N61" i="135"/>
  <c r="M61" i="135"/>
  <c r="J61" i="135"/>
  <c r="K61" i="135" s="1"/>
  <c r="I61" i="135"/>
  <c r="M60" i="135"/>
  <c r="N60" i="135" s="1"/>
  <c r="I60" i="135"/>
  <c r="J60" i="135" s="1"/>
  <c r="K60" i="135" s="1"/>
  <c r="N59" i="135"/>
  <c r="M59" i="135"/>
  <c r="K59" i="135"/>
  <c r="J59" i="135"/>
  <c r="I59" i="135"/>
  <c r="N58" i="135"/>
  <c r="M58" i="135"/>
  <c r="J58" i="135"/>
  <c r="K58" i="135" s="1"/>
  <c r="I58" i="135"/>
  <c r="M57" i="135"/>
  <c r="N57" i="135" s="1"/>
  <c r="I57" i="135"/>
  <c r="J57" i="135" s="1"/>
  <c r="K57" i="135" s="1"/>
  <c r="N56" i="135"/>
  <c r="M56" i="135"/>
  <c r="K56" i="135"/>
  <c r="J56" i="135"/>
  <c r="I56" i="135"/>
  <c r="N55" i="135"/>
  <c r="M55" i="135"/>
  <c r="J55" i="135"/>
  <c r="K55" i="135" s="1"/>
  <c r="I55" i="135"/>
  <c r="M54" i="135"/>
  <c r="N54" i="135" s="1"/>
  <c r="I54" i="135"/>
  <c r="J54" i="135" s="1"/>
  <c r="K54" i="135" s="1"/>
  <c r="N53" i="135"/>
  <c r="M53" i="135"/>
  <c r="K53" i="135"/>
  <c r="J53" i="135"/>
  <c r="I53" i="135"/>
  <c r="N52" i="135"/>
  <c r="M52" i="135"/>
  <c r="J52" i="135"/>
  <c r="K52" i="135" s="1"/>
  <c r="I52" i="135"/>
  <c r="M51" i="135"/>
  <c r="N51" i="135" s="1"/>
  <c r="I51" i="135"/>
  <c r="J51" i="135" s="1"/>
  <c r="K51" i="135" s="1"/>
  <c r="N50" i="135"/>
  <c r="M50" i="135"/>
  <c r="K50" i="135"/>
  <c r="J50" i="135"/>
  <c r="I50" i="135"/>
  <c r="N49" i="135"/>
  <c r="M49" i="135"/>
  <c r="J49" i="135"/>
  <c r="K49" i="135" s="1"/>
  <c r="I49" i="135"/>
  <c r="M48" i="135"/>
  <c r="N48" i="135" s="1"/>
  <c r="I48" i="135"/>
  <c r="J48" i="135" s="1"/>
  <c r="K48" i="135" s="1"/>
  <c r="N47" i="135"/>
  <c r="M47" i="135"/>
  <c r="K47" i="135"/>
  <c r="J47" i="135"/>
  <c r="I47" i="135"/>
  <c r="N46" i="135"/>
  <c r="M46" i="135"/>
  <c r="J46" i="135"/>
  <c r="K46" i="135" s="1"/>
  <c r="I46" i="135"/>
  <c r="M45" i="135"/>
  <c r="N45" i="135" s="1"/>
  <c r="I45" i="135"/>
  <c r="J45" i="135" s="1"/>
  <c r="K45" i="135" s="1"/>
  <c r="N44" i="135"/>
  <c r="M44" i="135"/>
  <c r="K44" i="135"/>
  <c r="J44" i="135"/>
  <c r="I44" i="135"/>
  <c r="N43" i="135"/>
  <c r="M43" i="135"/>
  <c r="J43" i="135"/>
  <c r="K43" i="135" s="1"/>
  <c r="I43" i="135"/>
  <c r="M42" i="135"/>
  <c r="N42" i="135" s="1"/>
  <c r="I42" i="135"/>
  <c r="J42" i="135" s="1"/>
  <c r="K42" i="135" s="1"/>
  <c r="N41" i="135"/>
  <c r="M41" i="135"/>
  <c r="K41" i="135"/>
  <c r="K68" i="135" s="1"/>
  <c r="J41" i="135"/>
  <c r="I41" i="135"/>
  <c r="D38" i="135"/>
  <c r="A38" i="135"/>
  <c r="N37" i="135"/>
  <c r="M37" i="135"/>
  <c r="J37" i="135"/>
  <c r="K37" i="135" s="1"/>
  <c r="I37" i="135"/>
  <c r="M36" i="135"/>
  <c r="N36" i="135" s="1"/>
  <c r="I36" i="135"/>
  <c r="J36" i="135" s="1"/>
  <c r="K36" i="135" s="1"/>
  <c r="N35" i="135"/>
  <c r="M35" i="135"/>
  <c r="K35" i="135"/>
  <c r="J35" i="135"/>
  <c r="I35" i="135"/>
  <c r="N34" i="135"/>
  <c r="M34" i="135"/>
  <c r="J34" i="135"/>
  <c r="K34" i="135" s="1"/>
  <c r="I34" i="135"/>
  <c r="M33" i="135"/>
  <c r="N33" i="135" s="1"/>
  <c r="I33" i="135"/>
  <c r="J33" i="135" s="1"/>
  <c r="K33" i="135" s="1"/>
  <c r="N32" i="135"/>
  <c r="M32" i="135"/>
  <c r="K32" i="135"/>
  <c r="J32" i="135"/>
  <c r="I32" i="135"/>
  <c r="N31" i="135"/>
  <c r="M31" i="135"/>
  <c r="J31" i="135"/>
  <c r="K31" i="135" s="1"/>
  <c r="I31" i="135"/>
  <c r="M30" i="135"/>
  <c r="N30" i="135" s="1"/>
  <c r="I30" i="135"/>
  <c r="J30" i="135" s="1"/>
  <c r="K30" i="135" s="1"/>
  <c r="N29" i="135"/>
  <c r="M29" i="135"/>
  <c r="K29" i="135"/>
  <c r="J29" i="135"/>
  <c r="I29" i="135"/>
  <c r="N28" i="135"/>
  <c r="M28" i="135"/>
  <c r="J28" i="135"/>
  <c r="K28" i="135" s="1"/>
  <c r="I28" i="135"/>
  <c r="M27" i="135"/>
  <c r="N27" i="135" s="1"/>
  <c r="I27" i="135"/>
  <c r="J27" i="135" s="1"/>
  <c r="K27" i="135" s="1"/>
  <c r="N26" i="135"/>
  <c r="M26" i="135"/>
  <c r="K26" i="135"/>
  <c r="J26" i="135"/>
  <c r="I26" i="135"/>
  <c r="N25" i="135"/>
  <c r="M25" i="135"/>
  <c r="J25" i="135"/>
  <c r="K25" i="135" s="1"/>
  <c r="I25" i="135"/>
  <c r="M24" i="135"/>
  <c r="N24" i="135" s="1"/>
  <c r="I24" i="135"/>
  <c r="J24" i="135" s="1"/>
  <c r="K24" i="135" s="1"/>
  <c r="N23" i="135"/>
  <c r="M23" i="135"/>
  <c r="K23" i="135"/>
  <c r="J23" i="135"/>
  <c r="I23" i="135"/>
  <c r="N22" i="135"/>
  <c r="M22" i="135"/>
  <c r="J22" i="135"/>
  <c r="K22" i="135" s="1"/>
  <c r="I22" i="135"/>
  <c r="M21" i="135"/>
  <c r="N21" i="135" s="1"/>
  <c r="I21" i="135"/>
  <c r="J21" i="135" s="1"/>
  <c r="K21" i="135" s="1"/>
  <c r="N20" i="135"/>
  <c r="M20" i="135"/>
  <c r="K20" i="135"/>
  <c r="J20" i="135"/>
  <c r="I20" i="135"/>
  <c r="N19" i="135"/>
  <c r="M19" i="135"/>
  <c r="J19" i="135"/>
  <c r="K19" i="135" s="1"/>
  <c r="I19" i="135"/>
  <c r="M18" i="135"/>
  <c r="N18" i="135" s="1"/>
  <c r="I18" i="135"/>
  <c r="J18" i="135" s="1"/>
  <c r="K18" i="135" s="1"/>
  <c r="N17" i="135"/>
  <c r="M17" i="135"/>
  <c r="K17" i="135"/>
  <c r="J17" i="135"/>
  <c r="I17" i="135"/>
  <c r="N16" i="135"/>
  <c r="M16" i="135"/>
  <c r="J16" i="135"/>
  <c r="K16" i="135" s="1"/>
  <c r="I16" i="135"/>
  <c r="M15" i="135"/>
  <c r="N15" i="135" s="1"/>
  <c r="I15" i="135"/>
  <c r="J15" i="135" s="1"/>
  <c r="K15" i="135" s="1"/>
  <c r="N14" i="135"/>
  <c r="M14" i="135"/>
  <c r="J14" i="135"/>
  <c r="K14" i="135" s="1"/>
  <c r="I14" i="135"/>
  <c r="N13" i="135"/>
  <c r="M13" i="135"/>
  <c r="J13" i="135"/>
  <c r="K13" i="135" s="1"/>
  <c r="I13" i="135"/>
  <c r="M12" i="135"/>
  <c r="N12" i="135" s="1"/>
  <c r="I12" i="135"/>
  <c r="J12" i="135" s="1"/>
  <c r="K12" i="135" s="1"/>
  <c r="N11" i="135"/>
  <c r="M11" i="135"/>
  <c r="K11" i="135"/>
  <c r="J11" i="135"/>
  <c r="I11" i="135"/>
  <c r="M10" i="135"/>
  <c r="N10" i="135" s="1"/>
  <c r="J10" i="135"/>
  <c r="K10" i="135" s="1"/>
  <c r="I10" i="135"/>
  <c r="M9" i="135"/>
  <c r="N9" i="135" s="1"/>
  <c r="I9" i="135"/>
  <c r="J9" i="135" s="1"/>
  <c r="K9" i="135" s="1"/>
  <c r="N8" i="135"/>
  <c r="M8" i="135"/>
  <c r="K8" i="135"/>
  <c r="J8" i="135"/>
  <c r="I8" i="135"/>
  <c r="N7" i="135"/>
  <c r="M7" i="135"/>
  <c r="J7" i="135"/>
  <c r="K7" i="135" s="1"/>
  <c r="I7" i="135"/>
  <c r="M6" i="135"/>
  <c r="N6" i="135" s="1"/>
  <c r="I6" i="135"/>
  <c r="J6" i="135" s="1"/>
  <c r="K6" i="135" s="1"/>
  <c r="K38" i="135" s="1"/>
  <c r="D48" i="134"/>
  <c r="A48" i="134"/>
  <c r="N47" i="134"/>
  <c r="M47" i="134"/>
  <c r="J47" i="134"/>
  <c r="K47" i="134" s="1"/>
  <c r="I47" i="134"/>
  <c r="N46" i="134"/>
  <c r="M46" i="134"/>
  <c r="I46" i="134"/>
  <c r="J46" i="134" s="1"/>
  <c r="K46" i="134" s="1"/>
  <c r="M45" i="134"/>
  <c r="N45" i="134" s="1"/>
  <c r="I45" i="134"/>
  <c r="J45" i="134" s="1"/>
  <c r="K45" i="134" s="1"/>
  <c r="N44" i="134"/>
  <c r="M44" i="134"/>
  <c r="K44" i="134"/>
  <c r="J44" i="134"/>
  <c r="I44" i="134"/>
  <c r="M43" i="134"/>
  <c r="N43" i="134" s="1"/>
  <c r="J43" i="134"/>
  <c r="K43" i="134" s="1"/>
  <c r="I43" i="134"/>
  <c r="M42" i="134"/>
  <c r="N42" i="134" s="1"/>
  <c r="I42" i="134"/>
  <c r="J42" i="134" s="1"/>
  <c r="K42" i="134" s="1"/>
  <c r="N41" i="134"/>
  <c r="M41" i="134"/>
  <c r="J41" i="134"/>
  <c r="K41" i="134" s="1"/>
  <c r="I41" i="134"/>
  <c r="N40" i="134"/>
  <c r="M40" i="134"/>
  <c r="J40" i="134"/>
  <c r="K40" i="134" s="1"/>
  <c r="I40" i="134"/>
  <c r="M39" i="134"/>
  <c r="N39" i="134" s="1"/>
  <c r="I39" i="134"/>
  <c r="J39" i="134" s="1"/>
  <c r="K39" i="134" s="1"/>
  <c r="N38" i="134"/>
  <c r="M38" i="134"/>
  <c r="K38" i="134"/>
  <c r="J38" i="134"/>
  <c r="I38" i="134"/>
  <c r="M37" i="134"/>
  <c r="N37" i="134" s="1"/>
  <c r="J37" i="134"/>
  <c r="K37" i="134" s="1"/>
  <c r="I37" i="134"/>
  <c r="M36" i="134"/>
  <c r="N36" i="134" s="1"/>
  <c r="I36" i="134"/>
  <c r="J36" i="134" s="1"/>
  <c r="K36" i="134" s="1"/>
  <c r="N35" i="134"/>
  <c r="M35" i="134"/>
  <c r="K35" i="134"/>
  <c r="J35" i="134"/>
  <c r="I35" i="134"/>
  <c r="D32" i="134"/>
  <c r="A32" i="134"/>
  <c r="N31" i="134"/>
  <c r="M31" i="134"/>
  <c r="J31" i="134"/>
  <c r="K31" i="134" s="1"/>
  <c r="I31" i="134"/>
  <c r="M30" i="134"/>
  <c r="N30" i="134" s="1"/>
  <c r="K30" i="134"/>
  <c r="I30" i="134"/>
  <c r="J30" i="134" s="1"/>
  <c r="N29" i="134"/>
  <c r="M29" i="134"/>
  <c r="J29" i="134"/>
  <c r="K29" i="134" s="1"/>
  <c r="I29" i="134"/>
  <c r="N28" i="134"/>
  <c r="M28" i="134"/>
  <c r="I28" i="134"/>
  <c r="J28" i="134" s="1"/>
  <c r="K28" i="134" s="1"/>
  <c r="M27" i="134"/>
  <c r="N27" i="134" s="1"/>
  <c r="I27" i="134"/>
  <c r="J27" i="134" s="1"/>
  <c r="K27" i="134" s="1"/>
  <c r="N26" i="134"/>
  <c r="M26" i="134"/>
  <c r="K26" i="134"/>
  <c r="J26" i="134"/>
  <c r="I26" i="134"/>
  <c r="N25" i="134"/>
  <c r="M25" i="134"/>
  <c r="J25" i="134"/>
  <c r="K25" i="134" s="1"/>
  <c r="I25" i="134"/>
  <c r="M24" i="134"/>
  <c r="N24" i="134" s="1"/>
  <c r="I24" i="134"/>
  <c r="J24" i="134" s="1"/>
  <c r="K24" i="134" s="1"/>
  <c r="N23" i="134"/>
  <c r="M23" i="134"/>
  <c r="J23" i="134"/>
  <c r="K23" i="134" s="1"/>
  <c r="I23" i="134"/>
  <c r="N22" i="134"/>
  <c r="M22" i="134"/>
  <c r="I22" i="134"/>
  <c r="J22" i="134" s="1"/>
  <c r="K22" i="134" s="1"/>
  <c r="M21" i="134"/>
  <c r="N21" i="134" s="1"/>
  <c r="I21" i="134"/>
  <c r="J21" i="134" s="1"/>
  <c r="K21" i="134" s="1"/>
  <c r="N20" i="134"/>
  <c r="M20" i="134"/>
  <c r="K20" i="134"/>
  <c r="J20" i="134"/>
  <c r="I20" i="134"/>
  <c r="M19" i="134"/>
  <c r="N19" i="134" s="1"/>
  <c r="J19" i="134"/>
  <c r="K19" i="134" s="1"/>
  <c r="I19" i="134"/>
  <c r="M18" i="134"/>
  <c r="N18" i="134" s="1"/>
  <c r="I18" i="134"/>
  <c r="J18" i="134" s="1"/>
  <c r="K18" i="134" s="1"/>
  <c r="N17" i="134"/>
  <c r="M17" i="134"/>
  <c r="J17" i="134"/>
  <c r="K17" i="134" s="1"/>
  <c r="I17" i="134"/>
  <c r="N16" i="134"/>
  <c r="M16" i="134"/>
  <c r="J16" i="134"/>
  <c r="K16" i="134" s="1"/>
  <c r="I16" i="134"/>
  <c r="M15" i="134"/>
  <c r="N15" i="134" s="1"/>
  <c r="I15" i="134"/>
  <c r="J15" i="134" s="1"/>
  <c r="K15" i="134" s="1"/>
  <c r="N14" i="134"/>
  <c r="M14" i="134"/>
  <c r="K14" i="134"/>
  <c r="J14" i="134"/>
  <c r="I14" i="134"/>
  <c r="M13" i="134"/>
  <c r="N13" i="134" s="1"/>
  <c r="J13" i="134"/>
  <c r="K13" i="134" s="1"/>
  <c r="I13" i="134"/>
  <c r="M12" i="134"/>
  <c r="N12" i="134" s="1"/>
  <c r="I12" i="134"/>
  <c r="J12" i="134" s="1"/>
  <c r="K12" i="134" s="1"/>
  <c r="N11" i="134"/>
  <c r="M11" i="134"/>
  <c r="K11" i="134"/>
  <c r="J11" i="134"/>
  <c r="I11" i="134"/>
  <c r="N10" i="134"/>
  <c r="M10" i="134"/>
  <c r="J10" i="134"/>
  <c r="K10" i="134" s="1"/>
  <c r="I10" i="134"/>
  <c r="M9" i="134"/>
  <c r="N9" i="134" s="1"/>
  <c r="I9" i="134"/>
  <c r="J9" i="134" s="1"/>
  <c r="K9" i="134" s="1"/>
  <c r="N8" i="134"/>
  <c r="M8" i="134"/>
  <c r="K8" i="134"/>
  <c r="J8" i="134"/>
  <c r="I8" i="134"/>
  <c r="M7" i="134"/>
  <c r="N7" i="134" s="1"/>
  <c r="J7" i="134"/>
  <c r="K7" i="134" s="1"/>
  <c r="I7" i="134"/>
  <c r="M6" i="134"/>
  <c r="N6" i="134" s="1"/>
  <c r="I6" i="134"/>
  <c r="J6" i="134" s="1"/>
  <c r="K6" i="134" s="1"/>
  <c r="D14" i="133"/>
  <c r="A14" i="133"/>
  <c r="N13" i="133"/>
  <c r="M13" i="133"/>
  <c r="J13" i="133"/>
  <c r="K13" i="133" s="1"/>
  <c r="I13" i="133"/>
  <c r="N12" i="133"/>
  <c r="M12" i="133"/>
  <c r="I12" i="133"/>
  <c r="J12" i="133" s="1"/>
  <c r="K12" i="133" s="1"/>
  <c r="M11" i="133"/>
  <c r="N11" i="133" s="1"/>
  <c r="I11" i="133"/>
  <c r="J11" i="133" s="1"/>
  <c r="K11" i="133" s="1"/>
  <c r="N10" i="133"/>
  <c r="M10" i="133"/>
  <c r="J10" i="133"/>
  <c r="K10" i="133" s="1"/>
  <c r="I10" i="133"/>
  <c r="N9" i="133"/>
  <c r="M9" i="133"/>
  <c r="I9" i="133"/>
  <c r="J9" i="133" s="1"/>
  <c r="K9" i="133" s="1"/>
  <c r="M8" i="133"/>
  <c r="N8" i="133" s="1"/>
  <c r="I8" i="133"/>
  <c r="J8" i="133" s="1"/>
  <c r="K8" i="133" s="1"/>
  <c r="N7" i="133"/>
  <c r="M7" i="133"/>
  <c r="J7" i="133"/>
  <c r="K7" i="133" s="1"/>
  <c r="I7" i="133"/>
  <c r="N6" i="133"/>
  <c r="M6" i="133"/>
  <c r="I6" i="133"/>
  <c r="J6" i="133" s="1"/>
  <c r="K6" i="133" s="1"/>
  <c r="K14" i="133" s="1"/>
  <c r="D23" i="132"/>
  <c r="A23" i="132"/>
  <c r="M22" i="132"/>
  <c r="N22" i="132" s="1"/>
  <c r="K22" i="132"/>
  <c r="I22" i="132"/>
  <c r="J22" i="132" s="1"/>
  <c r="N21" i="132"/>
  <c r="M21" i="132"/>
  <c r="J21" i="132"/>
  <c r="K21" i="132" s="1"/>
  <c r="I21" i="132"/>
  <c r="M20" i="132"/>
  <c r="N20" i="132" s="1"/>
  <c r="I20" i="132"/>
  <c r="J20" i="132" s="1"/>
  <c r="K20" i="132" s="1"/>
  <c r="M19" i="132"/>
  <c r="N19" i="132" s="1"/>
  <c r="K19" i="132"/>
  <c r="I19" i="132"/>
  <c r="J19" i="132" s="1"/>
  <c r="N18" i="132"/>
  <c r="M18" i="132"/>
  <c r="J18" i="132"/>
  <c r="K18" i="132" s="1"/>
  <c r="I18" i="132"/>
  <c r="M17" i="132"/>
  <c r="N17" i="132" s="1"/>
  <c r="I17" i="132"/>
  <c r="J17" i="132" s="1"/>
  <c r="K17" i="132" s="1"/>
  <c r="M16" i="132"/>
  <c r="N16" i="132" s="1"/>
  <c r="K16" i="132"/>
  <c r="I16" i="132"/>
  <c r="J16" i="132" s="1"/>
  <c r="N15" i="132"/>
  <c r="M15" i="132"/>
  <c r="J15" i="132"/>
  <c r="K15" i="132" s="1"/>
  <c r="I15" i="132"/>
  <c r="M14" i="132"/>
  <c r="N14" i="132" s="1"/>
  <c r="I14" i="132"/>
  <c r="J14" i="132" s="1"/>
  <c r="K14" i="132" s="1"/>
  <c r="M13" i="132"/>
  <c r="N13" i="132" s="1"/>
  <c r="K13" i="132"/>
  <c r="I13" i="132"/>
  <c r="J13" i="132" s="1"/>
  <c r="N12" i="132"/>
  <c r="M12" i="132"/>
  <c r="J12" i="132"/>
  <c r="K12" i="132" s="1"/>
  <c r="I12" i="132"/>
  <c r="M11" i="132"/>
  <c r="N11" i="132" s="1"/>
  <c r="I11" i="132"/>
  <c r="J11" i="132" s="1"/>
  <c r="K11" i="132" s="1"/>
  <c r="M10" i="132"/>
  <c r="N10" i="132" s="1"/>
  <c r="K10" i="132"/>
  <c r="I10" i="132"/>
  <c r="J10" i="132" s="1"/>
  <c r="N9" i="132"/>
  <c r="M9" i="132"/>
  <c r="J9" i="132"/>
  <c r="K9" i="132" s="1"/>
  <c r="I9" i="132"/>
  <c r="M8" i="132"/>
  <c r="N8" i="132" s="1"/>
  <c r="I8" i="132"/>
  <c r="J8" i="132" s="1"/>
  <c r="K8" i="132" s="1"/>
  <c r="M7" i="132"/>
  <c r="N7" i="132" s="1"/>
  <c r="K7" i="132"/>
  <c r="I7" i="132"/>
  <c r="J7" i="132" s="1"/>
  <c r="M6" i="132"/>
  <c r="N6" i="132" s="1"/>
  <c r="J6" i="132"/>
  <c r="K6" i="132" s="1"/>
  <c r="I6" i="132"/>
  <c r="D11" i="131"/>
  <c r="A11" i="131"/>
  <c r="M10" i="131"/>
  <c r="N10" i="131" s="1"/>
  <c r="I10" i="131"/>
  <c r="J10" i="131" s="1"/>
  <c r="K10" i="131" s="1"/>
  <c r="K11" i="131" s="1"/>
  <c r="D7" i="131"/>
  <c r="A7" i="131"/>
  <c r="N6" i="131"/>
  <c r="M6" i="131"/>
  <c r="I6" i="131"/>
  <c r="J6" i="131" s="1"/>
  <c r="K6" i="131" s="1"/>
  <c r="K7" i="131" s="1"/>
  <c r="D13" i="130"/>
  <c r="A13" i="130"/>
  <c r="M12" i="130"/>
  <c r="N12" i="130" s="1"/>
  <c r="J12" i="130"/>
  <c r="K12" i="130" s="1"/>
  <c r="I12" i="130"/>
  <c r="M11" i="130"/>
  <c r="N11" i="130" s="1"/>
  <c r="I11" i="130"/>
  <c r="J11" i="130" s="1"/>
  <c r="K11" i="130" s="1"/>
  <c r="N10" i="130"/>
  <c r="M10" i="130"/>
  <c r="I10" i="130"/>
  <c r="J10" i="130" s="1"/>
  <c r="K10" i="130" s="1"/>
  <c r="N9" i="130"/>
  <c r="M9" i="130"/>
  <c r="I9" i="130"/>
  <c r="J9" i="130" s="1"/>
  <c r="K9" i="130" s="1"/>
  <c r="M8" i="130"/>
  <c r="N8" i="130" s="1"/>
  <c r="I8" i="130"/>
  <c r="J8" i="130" s="1"/>
  <c r="K8" i="130" s="1"/>
  <c r="M7" i="130"/>
  <c r="N7" i="130" s="1"/>
  <c r="K7" i="130"/>
  <c r="J7" i="130"/>
  <c r="I7" i="130"/>
  <c r="M6" i="130"/>
  <c r="N6" i="130" s="1"/>
  <c r="J6" i="130"/>
  <c r="K6" i="130" s="1"/>
  <c r="K13" i="130" s="1"/>
  <c r="I6" i="130"/>
  <c r="D15" i="129"/>
  <c r="A15" i="129"/>
  <c r="M14" i="129"/>
  <c r="N14" i="129" s="1"/>
  <c r="I14" i="129"/>
  <c r="J14" i="129" s="1"/>
  <c r="K14" i="129" s="1"/>
  <c r="K15" i="129" s="1"/>
  <c r="D11" i="129"/>
  <c r="A11" i="129"/>
  <c r="N10" i="129"/>
  <c r="M10" i="129"/>
  <c r="I10" i="129"/>
  <c r="J10" i="129" s="1"/>
  <c r="K10" i="129" s="1"/>
  <c r="N9" i="129"/>
  <c r="M9" i="129"/>
  <c r="I9" i="129"/>
  <c r="J9" i="129" s="1"/>
  <c r="K9" i="129" s="1"/>
  <c r="M8" i="129"/>
  <c r="N8" i="129" s="1"/>
  <c r="I8" i="129"/>
  <c r="J8" i="129" s="1"/>
  <c r="K8" i="129" s="1"/>
  <c r="M7" i="129"/>
  <c r="N7" i="129" s="1"/>
  <c r="K7" i="129"/>
  <c r="J7" i="129"/>
  <c r="I7" i="129"/>
  <c r="M6" i="129"/>
  <c r="N6" i="129" s="1"/>
  <c r="J6" i="129"/>
  <c r="K6" i="129" s="1"/>
  <c r="I6" i="129"/>
  <c r="D26" i="128"/>
  <c r="A26" i="128"/>
  <c r="M25" i="128"/>
  <c r="N25" i="128" s="1"/>
  <c r="I25" i="128"/>
  <c r="J25" i="128" s="1"/>
  <c r="K25" i="128" s="1"/>
  <c r="N24" i="128"/>
  <c r="M24" i="128"/>
  <c r="K24" i="128"/>
  <c r="J24" i="128"/>
  <c r="I24" i="128"/>
  <c r="M23" i="128"/>
  <c r="N23" i="128" s="1"/>
  <c r="J23" i="128"/>
  <c r="K23" i="128" s="1"/>
  <c r="I23" i="128"/>
  <c r="M22" i="128"/>
  <c r="N22" i="128" s="1"/>
  <c r="I22" i="128"/>
  <c r="J22" i="128" s="1"/>
  <c r="K22" i="128" s="1"/>
  <c r="N21" i="128"/>
  <c r="M21" i="128"/>
  <c r="J21" i="128"/>
  <c r="K21" i="128" s="1"/>
  <c r="I21" i="128"/>
  <c r="N20" i="128"/>
  <c r="M20" i="128"/>
  <c r="I20" i="128"/>
  <c r="J20" i="128" s="1"/>
  <c r="K20" i="128" s="1"/>
  <c r="M19" i="128"/>
  <c r="N19" i="128" s="1"/>
  <c r="I19" i="128"/>
  <c r="J19" i="128" s="1"/>
  <c r="K19" i="128" s="1"/>
  <c r="N18" i="128"/>
  <c r="M18" i="128"/>
  <c r="K18" i="128"/>
  <c r="J18" i="128"/>
  <c r="I18" i="128"/>
  <c r="M17" i="128"/>
  <c r="N17" i="128" s="1"/>
  <c r="J17" i="128"/>
  <c r="K17" i="128" s="1"/>
  <c r="I17" i="128"/>
  <c r="M16" i="128"/>
  <c r="N16" i="128" s="1"/>
  <c r="I16" i="128"/>
  <c r="J16" i="128" s="1"/>
  <c r="K16" i="128" s="1"/>
  <c r="N15" i="128"/>
  <c r="M15" i="128"/>
  <c r="J15" i="128"/>
  <c r="K15" i="128" s="1"/>
  <c r="I15" i="128"/>
  <c r="N14" i="128"/>
  <c r="M14" i="128"/>
  <c r="I14" i="128"/>
  <c r="J14" i="128" s="1"/>
  <c r="K14" i="128" s="1"/>
  <c r="M13" i="128"/>
  <c r="N13" i="128" s="1"/>
  <c r="I13" i="128"/>
  <c r="J13" i="128" s="1"/>
  <c r="K13" i="128" s="1"/>
  <c r="N12" i="128"/>
  <c r="M12" i="128"/>
  <c r="K12" i="128"/>
  <c r="J12" i="128"/>
  <c r="I12" i="128"/>
  <c r="M11" i="128"/>
  <c r="N11" i="128" s="1"/>
  <c r="J11" i="128"/>
  <c r="K11" i="128" s="1"/>
  <c r="I11" i="128"/>
  <c r="M10" i="128"/>
  <c r="N10" i="128" s="1"/>
  <c r="I10" i="128"/>
  <c r="J10" i="128" s="1"/>
  <c r="K10" i="128" s="1"/>
  <c r="N9" i="128"/>
  <c r="M9" i="128"/>
  <c r="J9" i="128"/>
  <c r="K9" i="128" s="1"/>
  <c r="I9" i="128"/>
  <c r="N8" i="128"/>
  <c r="M8" i="128"/>
  <c r="I8" i="128"/>
  <c r="J8" i="128" s="1"/>
  <c r="K8" i="128" s="1"/>
  <c r="M7" i="128"/>
  <c r="N7" i="128" s="1"/>
  <c r="I7" i="128"/>
  <c r="J7" i="128" s="1"/>
  <c r="K7" i="128" s="1"/>
  <c r="N6" i="128"/>
  <c r="M6" i="128"/>
  <c r="K6" i="128"/>
  <c r="J6" i="128"/>
  <c r="I6" i="128"/>
  <c r="D19" i="127"/>
  <c r="A19" i="127"/>
  <c r="N18" i="127"/>
  <c r="M18" i="127"/>
  <c r="I18" i="127"/>
  <c r="J18" i="127" s="1"/>
  <c r="K18" i="127" s="1"/>
  <c r="M17" i="127"/>
  <c r="N17" i="127" s="1"/>
  <c r="I17" i="127"/>
  <c r="J17" i="127" s="1"/>
  <c r="K17" i="127" s="1"/>
  <c r="N16" i="127"/>
  <c r="M16" i="127"/>
  <c r="K16" i="127"/>
  <c r="J16" i="127"/>
  <c r="I16" i="127"/>
  <c r="M15" i="127"/>
  <c r="N15" i="127" s="1"/>
  <c r="J15" i="127"/>
  <c r="K15" i="127" s="1"/>
  <c r="I15" i="127"/>
  <c r="M14" i="127"/>
  <c r="N14" i="127" s="1"/>
  <c r="I14" i="127"/>
  <c r="J14" i="127" s="1"/>
  <c r="K14" i="127" s="1"/>
  <c r="N13" i="127"/>
  <c r="M13" i="127"/>
  <c r="J13" i="127"/>
  <c r="K13" i="127" s="1"/>
  <c r="I13" i="127"/>
  <c r="N12" i="127"/>
  <c r="M12" i="127"/>
  <c r="I12" i="127"/>
  <c r="J12" i="127" s="1"/>
  <c r="K12" i="127" s="1"/>
  <c r="M11" i="127"/>
  <c r="N11" i="127" s="1"/>
  <c r="I11" i="127"/>
  <c r="J11" i="127" s="1"/>
  <c r="K11" i="127" s="1"/>
  <c r="N10" i="127"/>
  <c r="M10" i="127"/>
  <c r="K10" i="127"/>
  <c r="J10" i="127"/>
  <c r="I10" i="127"/>
  <c r="M9" i="127"/>
  <c r="N9" i="127" s="1"/>
  <c r="J9" i="127"/>
  <c r="K9" i="127" s="1"/>
  <c r="I9" i="127"/>
  <c r="M8" i="127"/>
  <c r="N8" i="127" s="1"/>
  <c r="I8" i="127"/>
  <c r="J8" i="127" s="1"/>
  <c r="K8" i="127" s="1"/>
  <c r="N7" i="127"/>
  <c r="M7" i="127"/>
  <c r="J7" i="127"/>
  <c r="K7" i="127" s="1"/>
  <c r="I7" i="127"/>
  <c r="M6" i="127"/>
  <c r="N6" i="127" s="1"/>
  <c r="I6" i="127"/>
  <c r="J6" i="127" s="1"/>
  <c r="K6" i="127" s="1"/>
  <c r="D8" i="126"/>
  <c r="A8" i="126"/>
  <c r="M7" i="126"/>
  <c r="N7" i="126" s="1"/>
  <c r="I7" i="126"/>
  <c r="J7" i="126" s="1"/>
  <c r="K7" i="126" s="1"/>
  <c r="N6" i="126"/>
  <c r="M6" i="126"/>
  <c r="J6" i="126"/>
  <c r="K6" i="126" s="1"/>
  <c r="K8" i="126" s="1"/>
  <c r="I6" i="126"/>
  <c r="D22" i="125"/>
  <c r="A22" i="125"/>
  <c r="M21" i="125"/>
  <c r="N21" i="125" s="1"/>
  <c r="J21" i="125"/>
  <c r="K21" i="125" s="1"/>
  <c r="I21" i="125"/>
  <c r="M20" i="125"/>
  <c r="N20" i="125" s="1"/>
  <c r="I20" i="125"/>
  <c r="J20" i="125" s="1"/>
  <c r="K20" i="125" s="1"/>
  <c r="N19" i="125"/>
  <c r="M19" i="125"/>
  <c r="J19" i="125"/>
  <c r="K19" i="125" s="1"/>
  <c r="I19" i="125"/>
  <c r="M18" i="125"/>
  <c r="N18" i="125" s="1"/>
  <c r="I18" i="125"/>
  <c r="J18" i="125" s="1"/>
  <c r="K18" i="125" s="1"/>
  <c r="M17" i="125"/>
  <c r="N17" i="125" s="1"/>
  <c r="I17" i="125"/>
  <c r="J17" i="125" s="1"/>
  <c r="K17" i="125" s="1"/>
  <c r="N16" i="125"/>
  <c r="M16" i="125"/>
  <c r="J16" i="125"/>
  <c r="K16" i="125" s="1"/>
  <c r="I16" i="125"/>
  <c r="M15" i="125"/>
  <c r="N15" i="125" s="1"/>
  <c r="I15" i="125"/>
  <c r="J15" i="125" s="1"/>
  <c r="K15" i="125" s="1"/>
  <c r="M14" i="125"/>
  <c r="N14" i="125" s="1"/>
  <c r="K14" i="125"/>
  <c r="I14" i="125"/>
  <c r="J14" i="125" s="1"/>
  <c r="N13" i="125"/>
  <c r="M13" i="125"/>
  <c r="J13" i="125"/>
  <c r="K13" i="125" s="1"/>
  <c r="I13" i="125"/>
  <c r="N12" i="125"/>
  <c r="M12" i="125"/>
  <c r="I12" i="125"/>
  <c r="J12" i="125" s="1"/>
  <c r="K12" i="125" s="1"/>
  <c r="M11" i="125"/>
  <c r="N11" i="125" s="1"/>
  <c r="I11" i="125"/>
  <c r="J11" i="125" s="1"/>
  <c r="K11" i="125" s="1"/>
  <c r="N10" i="125"/>
  <c r="M10" i="125"/>
  <c r="K10" i="125"/>
  <c r="J10" i="125"/>
  <c r="I10" i="125"/>
  <c r="M9" i="125"/>
  <c r="N9" i="125" s="1"/>
  <c r="J9" i="125"/>
  <c r="K9" i="125" s="1"/>
  <c r="I9" i="125"/>
  <c r="M8" i="125"/>
  <c r="N8" i="125" s="1"/>
  <c r="I8" i="125"/>
  <c r="J8" i="125" s="1"/>
  <c r="K8" i="125" s="1"/>
  <c r="N7" i="125"/>
  <c r="M7" i="125"/>
  <c r="J7" i="125"/>
  <c r="K7" i="125" s="1"/>
  <c r="I7" i="125"/>
  <c r="M6" i="125"/>
  <c r="N6" i="125" s="1"/>
  <c r="I6" i="125"/>
  <c r="J6" i="125" s="1"/>
  <c r="K6" i="125" s="1"/>
  <c r="D9" i="124"/>
  <c r="A9" i="124"/>
  <c r="M8" i="124"/>
  <c r="N8" i="124" s="1"/>
  <c r="I8" i="124"/>
  <c r="J8" i="124" s="1"/>
  <c r="K8" i="124" s="1"/>
  <c r="N7" i="124"/>
  <c r="M7" i="124"/>
  <c r="J7" i="124"/>
  <c r="K7" i="124" s="1"/>
  <c r="I7" i="124"/>
  <c r="M6" i="124"/>
  <c r="N6" i="124" s="1"/>
  <c r="I6" i="124"/>
  <c r="J6" i="124" s="1"/>
  <c r="K6" i="124" s="1"/>
  <c r="K9" i="124" s="1"/>
  <c r="D34" i="123"/>
  <c r="A34" i="123"/>
  <c r="M33" i="123"/>
  <c r="N33" i="123" s="1"/>
  <c r="I33" i="123"/>
  <c r="J33" i="123" s="1"/>
  <c r="K33" i="123" s="1"/>
  <c r="N32" i="123"/>
  <c r="M32" i="123"/>
  <c r="I32" i="123"/>
  <c r="J32" i="123" s="1"/>
  <c r="K32" i="123" s="1"/>
  <c r="M31" i="123"/>
  <c r="N31" i="123" s="1"/>
  <c r="I31" i="123"/>
  <c r="J31" i="123" s="1"/>
  <c r="K31" i="123" s="1"/>
  <c r="N30" i="123"/>
  <c r="M30" i="123"/>
  <c r="I30" i="123"/>
  <c r="J30" i="123" s="1"/>
  <c r="K30" i="123" s="1"/>
  <c r="N29" i="123"/>
  <c r="M29" i="123"/>
  <c r="K29" i="123"/>
  <c r="J29" i="123"/>
  <c r="I29" i="123"/>
  <c r="M28" i="123"/>
  <c r="N28" i="123" s="1"/>
  <c r="I28" i="123"/>
  <c r="J28" i="123" s="1"/>
  <c r="K28" i="123" s="1"/>
  <c r="M27" i="123"/>
  <c r="N27" i="123" s="1"/>
  <c r="J27" i="123"/>
  <c r="K27" i="123" s="1"/>
  <c r="I27" i="123"/>
  <c r="N26" i="123"/>
  <c r="M26" i="123"/>
  <c r="I26" i="123"/>
  <c r="J26" i="123" s="1"/>
  <c r="K26" i="123" s="1"/>
  <c r="M25" i="123"/>
  <c r="N25" i="123" s="1"/>
  <c r="I25" i="123"/>
  <c r="J25" i="123" s="1"/>
  <c r="K25" i="123" s="1"/>
  <c r="N24" i="123"/>
  <c r="M24" i="123"/>
  <c r="I24" i="123"/>
  <c r="J24" i="123" s="1"/>
  <c r="K24" i="123" s="1"/>
  <c r="N23" i="123"/>
  <c r="M23" i="123"/>
  <c r="K23" i="123"/>
  <c r="J23" i="123"/>
  <c r="I23" i="123"/>
  <c r="M22" i="123"/>
  <c r="N22" i="123" s="1"/>
  <c r="I22" i="123"/>
  <c r="J22" i="123" s="1"/>
  <c r="K22" i="123" s="1"/>
  <c r="M21" i="123"/>
  <c r="N21" i="123" s="1"/>
  <c r="J21" i="123"/>
  <c r="K21" i="123" s="1"/>
  <c r="I21" i="123"/>
  <c r="N20" i="123"/>
  <c r="M20" i="123"/>
  <c r="I20" i="123"/>
  <c r="J20" i="123" s="1"/>
  <c r="K20" i="123" s="1"/>
  <c r="M19" i="123"/>
  <c r="N19" i="123" s="1"/>
  <c r="I19" i="123"/>
  <c r="J19" i="123" s="1"/>
  <c r="K19" i="123" s="1"/>
  <c r="N18" i="123"/>
  <c r="M18" i="123"/>
  <c r="I18" i="123"/>
  <c r="J18" i="123" s="1"/>
  <c r="K18" i="123" s="1"/>
  <c r="N17" i="123"/>
  <c r="M17" i="123"/>
  <c r="K17" i="123"/>
  <c r="J17" i="123"/>
  <c r="I17" i="123"/>
  <c r="M16" i="123"/>
  <c r="N16" i="123" s="1"/>
  <c r="I16" i="123"/>
  <c r="J16" i="123" s="1"/>
  <c r="K16" i="123" s="1"/>
  <c r="M15" i="123"/>
  <c r="N15" i="123" s="1"/>
  <c r="I15" i="123"/>
  <c r="J15" i="123" s="1"/>
  <c r="K15" i="123" s="1"/>
  <c r="N14" i="123"/>
  <c r="M14" i="123"/>
  <c r="I14" i="123"/>
  <c r="J14" i="123" s="1"/>
  <c r="K14" i="123" s="1"/>
  <c r="M13" i="123"/>
  <c r="N13" i="123" s="1"/>
  <c r="I13" i="123"/>
  <c r="J13" i="123" s="1"/>
  <c r="K13" i="123" s="1"/>
  <c r="N12" i="123"/>
  <c r="M12" i="123"/>
  <c r="I12" i="123"/>
  <c r="J12" i="123" s="1"/>
  <c r="K12" i="123" s="1"/>
  <c r="N11" i="123"/>
  <c r="M11" i="123"/>
  <c r="K11" i="123"/>
  <c r="J11" i="123"/>
  <c r="I11" i="123"/>
  <c r="M10" i="123"/>
  <c r="N10" i="123" s="1"/>
  <c r="I10" i="123"/>
  <c r="J10" i="123" s="1"/>
  <c r="K10" i="123" s="1"/>
  <c r="M9" i="123"/>
  <c r="N9" i="123" s="1"/>
  <c r="J9" i="123"/>
  <c r="K9" i="123" s="1"/>
  <c r="K34" i="123" s="1"/>
  <c r="I9" i="123"/>
  <c r="N8" i="123"/>
  <c r="M8" i="123"/>
  <c r="I8" i="123"/>
  <c r="J8" i="123" s="1"/>
  <c r="K8" i="123" s="1"/>
  <c r="N7" i="123"/>
  <c r="M7" i="123"/>
  <c r="J7" i="123"/>
  <c r="K7" i="123" s="1"/>
  <c r="I7" i="123"/>
  <c r="M6" i="123"/>
  <c r="N6" i="123" s="1"/>
  <c r="K6" i="123"/>
  <c r="I6" i="123"/>
  <c r="J6" i="123" s="1"/>
  <c r="D57" i="122"/>
  <c r="A57" i="122"/>
  <c r="N56" i="122"/>
  <c r="M56" i="122"/>
  <c r="J56" i="122"/>
  <c r="K56" i="122" s="1"/>
  <c r="K57" i="122" s="1"/>
  <c r="I56" i="122"/>
  <c r="D53" i="122"/>
  <c r="A53" i="122"/>
  <c r="M52" i="122"/>
  <c r="N52" i="122" s="1"/>
  <c r="I52" i="122"/>
  <c r="J52" i="122" s="1"/>
  <c r="K52" i="122" s="1"/>
  <c r="M51" i="122"/>
  <c r="N51" i="122" s="1"/>
  <c r="J51" i="122"/>
  <c r="K51" i="122" s="1"/>
  <c r="I51" i="122"/>
  <c r="N50" i="122"/>
  <c r="M50" i="122"/>
  <c r="I50" i="122"/>
  <c r="J50" i="122" s="1"/>
  <c r="K50" i="122" s="1"/>
  <c r="M49" i="122"/>
  <c r="N49" i="122" s="1"/>
  <c r="J49" i="122"/>
  <c r="K49" i="122" s="1"/>
  <c r="I49" i="122"/>
  <c r="M48" i="122"/>
  <c r="N48" i="122" s="1"/>
  <c r="I48" i="122"/>
  <c r="J48" i="122" s="1"/>
  <c r="K48" i="122" s="1"/>
  <c r="M47" i="122"/>
  <c r="N47" i="122" s="1"/>
  <c r="J47" i="122"/>
  <c r="K47" i="122" s="1"/>
  <c r="I47" i="122"/>
  <c r="M46" i="122"/>
  <c r="N46" i="122" s="1"/>
  <c r="I46" i="122"/>
  <c r="J46" i="122" s="1"/>
  <c r="K46" i="122" s="1"/>
  <c r="M45" i="122"/>
  <c r="N45" i="122" s="1"/>
  <c r="J45" i="122"/>
  <c r="K45" i="122" s="1"/>
  <c r="I45" i="122"/>
  <c r="N44" i="122"/>
  <c r="M44" i="122"/>
  <c r="I44" i="122"/>
  <c r="J44" i="122" s="1"/>
  <c r="K44" i="122" s="1"/>
  <c r="N43" i="122"/>
  <c r="M43" i="122"/>
  <c r="J43" i="122"/>
  <c r="K43" i="122" s="1"/>
  <c r="I43" i="122"/>
  <c r="M42" i="122"/>
  <c r="N42" i="122" s="1"/>
  <c r="K42" i="122"/>
  <c r="I42" i="122"/>
  <c r="J42" i="122" s="1"/>
  <c r="N41" i="122"/>
  <c r="M41" i="122"/>
  <c r="J41" i="122"/>
  <c r="K41" i="122" s="1"/>
  <c r="I41" i="122"/>
  <c r="M40" i="122"/>
  <c r="N40" i="122" s="1"/>
  <c r="I40" i="122"/>
  <c r="J40" i="122" s="1"/>
  <c r="K40" i="122" s="1"/>
  <c r="M39" i="122"/>
  <c r="N39" i="122" s="1"/>
  <c r="J39" i="122"/>
  <c r="K39" i="122" s="1"/>
  <c r="I39" i="122"/>
  <c r="N38" i="122"/>
  <c r="M38" i="122"/>
  <c r="I38" i="122"/>
  <c r="J38" i="122" s="1"/>
  <c r="K38" i="122" s="1"/>
  <c r="M37" i="122"/>
  <c r="N37" i="122" s="1"/>
  <c r="J37" i="122"/>
  <c r="K37" i="122" s="1"/>
  <c r="I37" i="122"/>
  <c r="M36" i="122"/>
  <c r="N36" i="122" s="1"/>
  <c r="I36" i="122"/>
  <c r="J36" i="122" s="1"/>
  <c r="K36" i="122" s="1"/>
  <c r="N35" i="122"/>
  <c r="M35" i="122"/>
  <c r="J35" i="122"/>
  <c r="K35" i="122" s="1"/>
  <c r="I35" i="122"/>
  <c r="M34" i="122"/>
  <c r="N34" i="122" s="1"/>
  <c r="I34" i="122"/>
  <c r="J34" i="122" s="1"/>
  <c r="K34" i="122" s="1"/>
  <c r="M33" i="122"/>
  <c r="N33" i="122" s="1"/>
  <c r="J33" i="122"/>
  <c r="K33" i="122" s="1"/>
  <c r="I33" i="122"/>
  <c r="N32" i="122"/>
  <c r="M32" i="122"/>
  <c r="I32" i="122"/>
  <c r="J32" i="122" s="1"/>
  <c r="K32" i="122" s="1"/>
  <c r="N31" i="122"/>
  <c r="M31" i="122"/>
  <c r="J31" i="122"/>
  <c r="K31" i="122" s="1"/>
  <c r="I31" i="122"/>
  <c r="M30" i="122"/>
  <c r="N30" i="122" s="1"/>
  <c r="K30" i="122"/>
  <c r="I30" i="122"/>
  <c r="J30" i="122" s="1"/>
  <c r="N29" i="122"/>
  <c r="M29" i="122"/>
  <c r="J29" i="122"/>
  <c r="K29" i="122" s="1"/>
  <c r="I29" i="122"/>
  <c r="M28" i="122"/>
  <c r="N28" i="122" s="1"/>
  <c r="I28" i="122"/>
  <c r="J28" i="122" s="1"/>
  <c r="K28" i="122" s="1"/>
  <c r="M27" i="122"/>
  <c r="N27" i="122" s="1"/>
  <c r="J27" i="122"/>
  <c r="K27" i="122" s="1"/>
  <c r="I27" i="122"/>
  <c r="N26" i="122"/>
  <c r="M26" i="122"/>
  <c r="I26" i="122"/>
  <c r="J26" i="122" s="1"/>
  <c r="K26" i="122" s="1"/>
  <c r="M25" i="122"/>
  <c r="N25" i="122" s="1"/>
  <c r="I25" i="122"/>
  <c r="J25" i="122" s="1"/>
  <c r="K25" i="122" s="1"/>
  <c r="M24" i="122"/>
  <c r="N24" i="122" s="1"/>
  <c r="I24" i="122"/>
  <c r="J24" i="122" s="1"/>
  <c r="K24" i="122" s="1"/>
  <c r="N23" i="122"/>
  <c r="M23" i="122"/>
  <c r="J23" i="122"/>
  <c r="K23" i="122" s="1"/>
  <c r="I23" i="122"/>
  <c r="M22" i="122"/>
  <c r="N22" i="122" s="1"/>
  <c r="I22" i="122"/>
  <c r="J22" i="122" s="1"/>
  <c r="K22" i="122" s="1"/>
  <c r="M21" i="122"/>
  <c r="N21" i="122" s="1"/>
  <c r="I21" i="122"/>
  <c r="J21" i="122" s="1"/>
  <c r="K21" i="122" s="1"/>
  <c r="N20" i="122"/>
  <c r="M20" i="122"/>
  <c r="I20" i="122"/>
  <c r="J20" i="122" s="1"/>
  <c r="K20" i="122" s="1"/>
  <c r="N19" i="122"/>
  <c r="M19" i="122"/>
  <c r="J19" i="122"/>
  <c r="K19" i="122" s="1"/>
  <c r="I19" i="122"/>
  <c r="M18" i="122"/>
  <c r="N18" i="122" s="1"/>
  <c r="K18" i="122"/>
  <c r="I18" i="122"/>
  <c r="J18" i="122" s="1"/>
  <c r="M17" i="122"/>
  <c r="N17" i="122" s="1"/>
  <c r="J17" i="122"/>
  <c r="K17" i="122" s="1"/>
  <c r="I17" i="122"/>
  <c r="N16" i="122"/>
  <c r="M16" i="122"/>
  <c r="I16" i="122"/>
  <c r="J16" i="122" s="1"/>
  <c r="K16" i="122" s="1"/>
  <c r="M15" i="122"/>
  <c r="N15" i="122" s="1"/>
  <c r="I15" i="122"/>
  <c r="J15" i="122" s="1"/>
  <c r="K15" i="122" s="1"/>
  <c r="N14" i="122"/>
  <c r="M14" i="122"/>
  <c r="I14" i="122"/>
  <c r="J14" i="122" s="1"/>
  <c r="K14" i="122" s="1"/>
  <c r="M13" i="122"/>
  <c r="N13" i="122" s="1"/>
  <c r="J13" i="122"/>
  <c r="K13" i="122" s="1"/>
  <c r="I13" i="122"/>
  <c r="M12" i="122"/>
  <c r="N12" i="122" s="1"/>
  <c r="I12" i="122"/>
  <c r="J12" i="122" s="1"/>
  <c r="K12" i="122" s="1"/>
  <c r="M11" i="122"/>
  <c r="N11" i="122" s="1"/>
  <c r="J11" i="122"/>
  <c r="K11" i="122" s="1"/>
  <c r="I11" i="122"/>
  <c r="N10" i="122"/>
  <c r="M10" i="122"/>
  <c r="J10" i="122"/>
  <c r="K10" i="122" s="1"/>
  <c r="I10" i="122"/>
  <c r="M9" i="122"/>
  <c r="N9" i="122" s="1"/>
  <c r="I9" i="122"/>
  <c r="J9" i="122" s="1"/>
  <c r="K9" i="122" s="1"/>
  <c r="N8" i="122"/>
  <c r="M8" i="122"/>
  <c r="I8" i="122"/>
  <c r="J8" i="122" s="1"/>
  <c r="K8" i="122" s="1"/>
  <c r="M7" i="122"/>
  <c r="N7" i="122" s="1"/>
  <c r="J7" i="122"/>
  <c r="K7" i="122" s="1"/>
  <c r="I7" i="122"/>
  <c r="M6" i="122"/>
  <c r="N6" i="122" s="1"/>
  <c r="K6" i="122"/>
  <c r="I6" i="122"/>
  <c r="J6" i="122" s="1"/>
  <c r="D23" i="121"/>
  <c r="A23" i="121"/>
  <c r="N22" i="121"/>
  <c r="M22" i="121"/>
  <c r="I22" i="121"/>
  <c r="J22" i="121" s="1"/>
  <c r="K22" i="121" s="1"/>
  <c r="M21" i="121"/>
  <c r="N21" i="121" s="1"/>
  <c r="J21" i="121"/>
  <c r="K21" i="121" s="1"/>
  <c r="I21" i="121"/>
  <c r="D18" i="121"/>
  <c r="A18" i="121"/>
  <c r="M17" i="121"/>
  <c r="N17" i="121" s="1"/>
  <c r="I17" i="121"/>
  <c r="J17" i="121" s="1"/>
  <c r="K17" i="121" s="1"/>
  <c r="N16" i="121"/>
  <c r="M16" i="121"/>
  <c r="I16" i="121"/>
  <c r="J16" i="121" s="1"/>
  <c r="K16" i="121" s="1"/>
  <c r="N15" i="121"/>
  <c r="M15" i="121"/>
  <c r="J15" i="121"/>
  <c r="K15" i="121" s="1"/>
  <c r="I15" i="121"/>
  <c r="M14" i="121"/>
  <c r="N14" i="121" s="1"/>
  <c r="I14" i="121"/>
  <c r="J14" i="121" s="1"/>
  <c r="K14" i="121" s="1"/>
  <c r="M13" i="121"/>
  <c r="N13" i="121" s="1"/>
  <c r="K13" i="121"/>
  <c r="J13" i="121"/>
  <c r="I13" i="121"/>
  <c r="N12" i="121"/>
  <c r="M12" i="121"/>
  <c r="I12" i="121"/>
  <c r="J12" i="121" s="1"/>
  <c r="K12" i="121" s="1"/>
  <c r="M11" i="121"/>
  <c r="N11" i="121" s="1"/>
  <c r="I11" i="121"/>
  <c r="J11" i="121" s="1"/>
  <c r="K11" i="121" s="1"/>
  <c r="N10" i="121"/>
  <c r="M10" i="121"/>
  <c r="I10" i="121"/>
  <c r="J10" i="121" s="1"/>
  <c r="K10" i="121" s="1"/>
  <c r="N9" i="121"/>
  <c r="M9" i="121"/>
  <c r="J9" i="121"/>
  <c r="K9" i="121" s="1"/>
  <c r="I9" i="121"/>
  <c r="M8" i="121"/>
  <c r="N8" i="121" s="1"/>
  <c r="I8" i="121"/>
  <c r="J8" i="121" s="1"/>
  <c r="K8" i="121" s="1"/>
  <c r="M7" i="121"/>
  <c r="N7" i="121" s="1"/>
  <c r="J7" i="121"/>
  <c r="K7" i="121" s="1"/>
  <c r="I7" i="121"/>
  <c r="N6" i="121"/>
  <c r="M6" i="121"/>
  <c r="I6" i="121"/>
  <c r="J6" i="121" s="1"/>
  <c r="K6" i="121" s="1"/>
  <c r="D28" i="120"/>
  <c r="A28" i="120"/>
  <c r="M27" i="120"/>
  <c r="N27" i="120" s="1"/>
  <c r="K27" i="120"/>
  <c r="I27" i="120"/>
  <c r="J27" i="120" s="1"/>
  <c r="M26" i="120"/>
  <c r="N26" i="120" s="1"/>
  <c r="J26" i="120"/>
  <c r="K26" i="120" s="1"/>
  <c r="I26" i="120"/>
  <c r="N25" i="120"/>
  <c r="M25" i="120"/>
  <c r="I25" i="120"/>
  <c r="J25" i="120" s="1"/>
  <c r="K25" i="120" s="1"/>
  <c r="M24" i="120"/>
  <c r="N24" i="120" s="1"/>
  <c r="I24" i="120"/>
  <c r="J24" i="120" s="1"/>
  <c r="K24" i="120" s="1"/>
  <c r="N23" i="120"/>
  <c r="M23" i="120"/>
  <c r="I23" i="120"/>
  <c r="J23" i="120" s="1"/>
  <c r="K23" i="120" s="1"/>
  <c r="M22" i="120"/>
  <c r="N22" i="120" s="1"/>
  <c r="J22" i="120"/>
  <c r="K22" i="120" s="1"/>
  <c r="I22" i="120"/>
  <c r="M21" i="120"/>
  <c r="N21" i="120" s="1"/>
  <c r="I21" i="120"/>
  <c r="J21" i="120" s="1"/>
  <c r="K21" i="120" s="1"/>
  <c r="M20" i="120"/>
  <c r="N20" i="120" s="1"/>
  <c r="J20" i="120"/>
  <c r="K20" i="120" s="1"/>
  <c r="I20" i="120"/>
  <c r="N19" i="120"/>
  <c r="M19" i="120"/>
  <c r="J19" i="120"/>
  <c r="K19" i="120" s="1"/>
  <c r="I19" i="120"/>
  <c r="M18" i="120"/>
  <c r="N18" i="120" s="1"/>
  <c r="I18" i="120"/>
  <c r="J18" i="120" s="1"/>
  <c r="K18" i="120" s="1"/>
  <c r="N17" i="120"/>
  <c r="M17" i="120"/>
  <c r="I17" i="120"/>
  <c r="J17" i="120" s="1"/>
  <c r="K17" i="120" s="1"/>
  <c r="M16" i="120"/>
  <c r="N16" i="120" s="1"/>
  <c r="J16" i="120"/>
  <c r="K16" i="120" s="1"/>
  <c r="I16" i="120"/>
  <c r="M15" i="120"/>
  <c r="N15" i="120" s="1"/>
  <c r="K15" i="120"/>
  <c r="I15" i="120"/>
  <c r="J15" i="120" s="1"/>
  <c r="M14" i="120"/>
  <c r="N14" i="120" s="1"/>
  <c r="J14" i="120"/>
  <c r="K14" i="120" s="1"/>
  <c r="I14" i="120"/>
  <c r="N13" i="120"/>
  <c r="M13" i="120"/>
  <c r="J13" i="120"/>
  <c r="K13" i="120" s="1"/>
  <c r="I13" i="120"/>
  <c r="M12" i="120"/>
  <c r="N12" i="120" s="1"/>
  <c r="I12" i="120"/>
  <c r="J12" i="120" s="1"/>
  <c r="K12" i="120" s="1"/>
  <c r="N11" i="120"/>
  <c r="M11" i="120"/>
  <c r="I11" i="120"/>
  <c r="J11" i="120" s="1"/>
  <c r="K11" i="120" s="1"/>
  <c r="M10" i="120"/>
  <c r="N10" i="120" s="1"/>
  <c r="J10" i="120"/>
  <c r="K10" i="120" s="1"/>
  <c r="I10" i="120"/>
  <c r="M9" i="120"/>
  <c r="N9" i="120" s="1"/>
  <c r="K9" i="120"/>
  <c r="I9" i="120"/>
  <c r="J9" i="120" s="1"/>
  <c r="M8" i="120"/>
  <c r="N8" i="120" s="1"/>
  <c r="J8" i="120"/>
  <c r="K8" i="120" s="1"/>
  <c r="I8" i="120"/>
  <c r="N7" i="120"/>
  <c r="M7" i="120"/>
  <c r="I7" i="120"/>
  <c r="J7" i="120" s="1"/>
  <c r="K7" i="120" s="1"/>
  <c r="M6" i="120"/>
  <c r="N6" i="120" s="1"/>
  <c r="I6" i="120"/>
  <c r="J6" i="120" s="1"/>
  <c r="K6" i="120" s="1"/>
  <c r="D27" i="119"/>
  <c r="A27" i="119"/>
  <c r="M26" i="119"/>
  <c r="N26" i="119" s="1"/>
  <c r="K26" i="119"/>
  <c r="J26" i="119"/>
  <c r="I26" i="119"/>
  <c r="N25" i="119"/>
  <c r="M25" i="119"/>
  <c r="I25" i="119"/>
  <c r="J25" i="119" s="1"/>
  <c r="K25" i="119" s="1"/>
  <c r="M24" i="119"/>
  <c r="N24" i="119" s="1"/>
  <c r="I24" i="119"/>
  <c r="J24" i="119" s="1"/>
  <c r="K24" i="119" s="1"/>
  <c r="N23" i="119"/>
  <c r="M23" i="119"/>
  <c r="I23" i="119"/>
  <c r="J23" i="119" s="1"/>
  <c r="K23" i="119" s="1"/>
  <c r="N22" i="119"/>
  <c r="M22" i="119"/>
  <c r="J22" i="119"/>
  <c r="K22" i="119" s="1"/>
  <c r="I22" i="119"/>
  <c r="M21" i="119"/>
  <c r="N21" i="119" s="1"/>
  <c r="I21" i="119"/>
  <c r="J21" i="119" s="1"/>
  <c r="K21" i="119" s="1"/>
  <c r="M20" i="119"/>
  <c r="N20" i="119" s="1"/>
  <c r="K20" i="119"/>
  <c r="J20" i="119"/>
  <c r="I20" i="119"/>
  <c r="N19" i="119"/>
  <c r="M19" i="119"/>
  <c r="I19" i="119"/>
  <c r="J19" i="119" s="1"/>
  <c r="K19" i="119" s="1"/>
  <c r="M18" i="119"/>
  <c r="N18" i="119" s="1"/>
  <c r="I18" i="119"/>
  <c r="J18" i="119" s="1"/>
  <c r="K18" i="119" s="1"/>
  <c r="N17" i="119"/>
  <c r="M17" i="119"/>
  <c r="I17" i="119"/>
  <c r="J17" i="119" s="1"/>
  <c r="K17" i="119" s="1"/>
  <c r="N16" i="119"/>
  <c r="M16" i="119"/>
  <c r="J16" i="119"/>
  <c r="K16" i="119" s="1"/>
  <c r="I16" i="119"/>
  <c r="M15" i="119"/>
  <c r="N15" i="119" s="1"/>
  <c r="I15" i="119"/>
  <c r="J15" i="119" s="1"/>
  <c r="K15" i="119" s="1"/>
  <c r="M14" i="119"/>
  <c r="N14" i="119" s="1"/>
  <c r="J14" i="119"/>
  <c r="K14" i="119" s="1"/>
  <c r="I14" i="119"/>
  <c r="N13" i="119"/>
  <c r="M13" i="119"/>
  <c r="I13" i="119"/>
  <c r="J13" i="119" s="1"/>
  <c r="K13" i="119" s="1"/>
  <c r="M12" i="119"/>
  <c r="N12" i="119" s="1"/>
  <c r="I12" i="119"/>
  <c r="J12" i="119" s="1"/>
  <c r="K12" i="119" s="1"/>
  <c r="N11" i="119"/>
  <c r="M11" i="119"/>
  <c r="I11" i="119"/>
  <c r="J11" i="119" s="1"/>
  <c r="K11" i="119" s="1"/>
  <c r="M10" i="119"/>
  <c r="N10" i="119" s="1"/>
  <c r="J10" i="119"/>
  <c r="K10" i="119" s="1"/>
  <c r="I10" i="119"/>
  <c r="M9" i="119"/>
  <c r="N9" i="119" s="1"/>
  <c r="I9" i="119"/>
  <c r="J9" i="119" s="1"/>
  <c r="K9" i="119" s="1"/>
  <c r="M8" i="119"/>
  <c r="N8" i="119" s="1"/>
  <c r="K8" i="119"/>
  <c r="J8" i="119"/>
  <c r="I8" i="119"/>
  <c r="N7" i="119"/>
  <c r="M7" i="119"/>
  <c r="I7" i="119"/>
  <c r="J7" i="119" s="1"/>
  <c r="K7" i="119" s="1"/>
  <c r="M6" i="119"/>
  <c r="N6" i="119" s="1"/>
  <c r="I6" i="119"/>
  <c r="J6" i="119" s="1"/>
  <c r="K6" i="119" s="1"/>
  <c r="K27" i="119" s="1"/>
  <c r="D62" i="118"/>
  <c r="A62" i="118"/>
  <c r="M61" i="118"/>
  <c r="N61" i="118" s="1"/>
  <c r="J61" i="118"/>
  <c r="K61" i="118" s="1"/>
  <c r="I61" i="118"/>
  <c r="N60" i="118"/>
  <c r="M60" i="118"/>
  <c r="J60" i="118"/>
  <c r="K60" i="118" s="1"/>
  <c r="I60" i="118"/>
  <c r="M59" i="118"/>
  <c r="N59" i="118" s="1"/>
  <c r="I59" i="118"/>
  <c r="J59" i="118" s="1"/>
  <c r="K59" i="118" s="1"/>
  <c r="N58" i="118"/>
  <c r="M58" i="118"/>
  <c r="K58" i="118"/>
  <c r="I58" i="118"/>
  <c r="J58" i="118" s="1"/>
  <c r="N57" i="118"/>
  <c r="M57" i="118"/>
  <c r="J57" i="118"/>
  <c r="K57" i="118" s="1"/>
  <c r="I57" i="118"/>
  <c r="M56" i="118"/>
  <c r="N56" i="118" s="1"/>
  <c r="I56" i="118"/>
  <c r="J56" i="118" s="1"/>
  <c r="K56" i="118" s="1"/>
  <c r="M55" i="118"/>
  <c r="N55" i="118" s="1"/>
  <c r="J55" i="118"/>
  <c r="K55" i="118" s="1"/>
  <c r="I55" i="118"/>
  <c r="N54" i="118"/>
  <c r="M54" i="118"/>
  <c r="I54" i="118"/>
  <c r="J54" i="118" s="1"/>
  <c r="K54" i="118" s="1"/>
  <c r="K62" i="118" s="1"/>
  <c r="D51" i="118"/>
  <c r="A51" i="118"/>
  <c r="M50" i="118"/>
  <c r="N50" i="118" s="1"/>
  <c r="K50" i="118"/>
  <c r="I50" i="118"/>
  <c r="J50" i="118" s="1"/>
  <c r="N49" i="118"/>
  <c r="M49" i="118"/>
  <c r="K49" i="118"/>
  <c r="J49" i="118"/>
  <c r="I49" i="118"/>
  <c r="N48" i="118"/>
  <c r="M48" i="118"/>
  <c r="I48" i="118"/>
  <c r="J48" i="118" s="1"/>
  <c r="K48" i="118" s="1"/>
  <c r="K51" i="118" s="1"/>
  <c r="D45" i="118"/>
  <c r="A45" i="118"/>
  <c r="M44" i="118"/>
  <c r="N44" i="118" s="1"/>
  <c r="I44" i="118"/>
  <c r="J44" i="118" s="1"/>
  <c r="K44" i="118" s="1"/>
  <c r="N43" i="118"/>
  <c r="M43" i="118"/>
  <c r="K43" i="118"/>
  <c r="J43" i="118"/>
  <c r="I43" i="118"/>
  <c r="N42" i="118"/>
  <c r="M42" i="118"/>
  <c r="I42" i="118"/>
  <c r="J42" i="118" s="1"/>
  <c r="K42" i="118" s="1"/>
  <c r="M41" i="118"/>
  <c r="N41" i="118" s="1"/>
  <c r="I41" i="118"/>
  <c r="J41" i="118" s="1"/>
  <c r="K41" i="118" s="1"/>
  <c r="N40" i="118"/>
  <c r="M40" i="118"/>
  <c r="K40" i="118"/>
  <c r="J40" i="118"/>
  <c r="I40" i="118"/>
  <c r="M39" i="118"/>
  <c r="N39" i="118" s="1"/>
  <c r="J39" i="118"/>
  <c r="K39" i="118" s="1"/>
  <c r="I39" i="118"/>
  <c r="M38" i="118"/>
  <c r="N38" i="118" s="1"/>
  <c r="I38" i="118"/>
  <c r="J38" i="118" s="1"/>
  <c r="K38" i="118" s="1"/>
  <c r="N37" i="118"/>
  <c r="M37" i="118"/>
  <c r="J37" i="118"/>
  <c r="K37" i="118" s="1"/>
  <c r="I37" i="118"/>
  <c r="N36" i="118"/>
  <c r="M36" i="118"/>
  <c r="J36" i="118"/>
  <c r="K36" i="118" s="1"/>
  <c r="I36" i="118"/>
  <c r="M35" i="118"/>
  <c r="N35" i="118" s="1"/>
  <c r="I35" i="118"/>
  <c r="J35" i="118" s="1"/>
  <c r="K35" i="118" s="1"/>
  <c r="N34" i="118"/>
  <c r="M34" i="118"/>
  <c r="K34" i="118"/>
  <c r="J34" i="118"/>
  <c r="I34" i="118"/>
  <c r="M33" i="118"/>
  <c r="N33" i="118" s="1"/>
  <c r="J33" i="118"/>
  <c r="K33" i="118" s="1"/>
  <c r="I33" i="118"/>
  <c r="M32" i="118"/>
  <c r="N32" i="118" s="1"/>
  <c r="K32" i="118"/>
  <c r="I32" i="118"/>
  <c r="J32" i="118" s="1"/>
  <c r="N31" i="118"/>
  <c r="M31" i="118"/>
  <c r="K31" i="118"/>
  <c r="J31" i="118"/>
  <c r="I31" i="118"/>
  <c r="N30" i="118"/>
  <c r="M30" i="118"/>
  <c r="I30" i="118"/>
  <c r="J30" i="118" s="1"/>
  <c r="K30" i="118" s="1"/>
  <c r="M29" i="118"/>
  <c r="N29" i="118" s="1"/>
  <c r="I29" i="118"/>
  <c r="J29" i="118" s="1"/>
  <c r="K29" i="118" s="1"/>
  <c r="N28" i="118"/>
  <c r="M28" i="118"/>
  <c r="K28" i="118"/>
  <c r="J28" i="118"/>
  <c r="I28" i="118"/>
  <c r="N27" i="118"/>
  <c r="M27" i="118"/>
  <c r="J27" i="118"/>
  <c r="K27" i="118" s="1"/>
  <c r="I27" i="118"/>
  <c r="M26" i="118"/>
  <c r="N26" i="118" s="1"/>
  <c r="I26" i="118"/>
  <c r="J26" i="118" s="1"/>
  <c r="K26" i="118" s="1"/>
  <c r="N25" i="118"/>
  <c r="M25" i="118"/>
  <c r="J25" i="118"/>
  <c r="K25" i="118" s="1"/>
  <c r="I25" i="118"/>
  <c r="N24" i="118"/>
  <c r="M24" i="118"/>
  <c r="I24" i="118"/>
  <c r="J24" i="118" s="1"/>
  <c r="K24" i="118" s="1"/>
  <c r="M23" i="118"/>
  <c r="N23" i="118" s="1"/>
  <c r="I23" i="118"/>
  <c r="J23" i="118" s="1"/>
  <c r="K23" i="118" s="1"/>
  <c r="N22" i="118"/>
  <c r="M22" i="118"/>
  <c r="K22" i="118"/>
  <c r="J22" i="118"/>
  <c r="I22" i="118"/>
  <c r="M21" i="118"/>
  <c r="N21" i="118" s="1"/>
  <c r="J21" i="118"/>
  <c r="K21" i="118" s="1"/>
  <c r="I21" i="118"/>
  <c r="M20" i="118"/>
  <c r="N20" i="118" s="1"/>
  <c r="K20" i="118"/>
  <c r="I20" i="118"/>
  <c r="J20" i="118" s="1"/>
  <c r="N19" i="118"/>
  <c r="M19" i="118"/>
  <c r="J19" i="118"/>
  <c r="K19" i="118" s="1"/>
  <c r="I19" i="118"/>
  <c r="N18" i="118"/>
  <c r="M18" i="118"/>
  <c r="I18" i="118"/>
  <c r="J18" i="118" s="1"/>
  <c r="K18" i="118" s="1"/>
  <c r="M17" i="118"/>
  <c r="N17" i="118" s="1"/>
  <c r="I17" i="118"/>
  <c r="J17" i="118" s="1"/>
  <c r="K17" i="118" s="1"/>
  <c r="N16" i="118"/>
  <c r="M16" i="118"/>
  <c r="K16" i="118"/>
  <c r="J16" i="118"/>
  <c r="I16" i="118"/>
  <c r="N15" i="118"/>
  <c r="M15" i="118"/>
  <c r="J15" i="118"/>
  <c r="K15" i="118" s="1"/>
  <c r="I15" i="118"/>
  <c r="M14" i="118"/>
  <c r="N14" i="118" s="1"/>
  <c r="I14" i="118"/>
  <c r="J14" i="118" s="1"/>
  <c r="K14" i="118" s="1"/>
  <c r="N13" i="118"/>
  <c r="M13" i="118"/>
  <c r="J13" i="118"/>
  <c r="K13" i="118" s="1"/>
  <c r="I13" i="118"/>
  <c r="N12" i="118"/>
  <c r="M12" i="118"/>
  <c r="J12" i="118"/>
  <c r="K12" i="118" s="1"/>
  <c r="I12" i="118"/>
  <c r="M11" i="118"/>
  <c r="N11" i="118" s="1"/>
  <c r="I11" i="118"/>
  <c r="J11" i="118" s="1"/>
  <c r="K11" i="118" s="1"/>
  <c r="N10" i="118"/>
  <c r="M10" i="118"/>
  <c r="K10" i="118"/>
  <c r="J10" i="118"/>
  <c r="I10" i="118"/>
  <c r="M9" i="118"/>
  <c r="N9" i="118" s="1"/>
  <c r="J9" i="118"/>
  <c r="K9" i="118" s="1"/>
  <c r="I9" i="118"/>
  <c r="M8" i="118"/>
  <c r="N8" i="118" s="1"/>
  <c r="I8" i="118"/>
  <c r="J8" i="118" s="1"/>
  <c r="K8" i="118" s="1"/>
  <c r="N7" i="118"/>
  <c r="M7" i="118"/>
  <c r="I7" i="118"/>
  <c r="J7" i="118" s="1"/>
  <c r="K7" i="118" s="1"/>
  <c r="N6" i="118"/>
  <c r="M6" i="118"/>
  <c r="I6" i="118"/>
  <c r="J6" i="118" s="1"/>
  <c r="K6" i="118" s="1"/>
  <c r="D47" i="117"/>
  <c r="A47" i="117"/>
  <c r="M46" i="117"/>
  <c r="N46" i="117" s="1"/>
  <c r="J46" i="117"/>
  <c r="K46" i="117" s="1"/>
  <c r="I46" i="117"/>
  <c r="N45" i="117"/>
  <c r="M45" i="117"/>
  <c r="I45" i="117"/>
  <c r="J45" i="117" s="1"/>
  <c r="K45" i="117" s="1"/>
  <c r="N44" i="117"/>
  <c r="M44" i="117"/>
  <c r="I44" i="117"/>
  <c r="J44" i="117" s="1"/>
  <c r="K44" i="117" s="1"/>
  <c r="M43" i="117"/>
  <c r="N43" i="117" s="1"/>
  <c r="I43" i="117"/>
  <c r="J43" i="117" s="1"/>
  <c r="K43" i="117" s="1"/>
  <c r="M42" i="117"/>
  <c r="N42" i="117" s="1"/>
  <c r="K42" i="117"/>
  <c r="J42" i="117"/>
  <c r="I42" i="117"/>
  <c r="M41" i="117"/>
  <c r="N41" i="117" s="1"/>
  <c r="J41" i="117"/>
  <c r="K41" i="117" s="1"/>
  <c r="I41" i="117"/>
  <c r="M40" i="117"/>
  <c r="N40" i="117" s="1"/>
  <c r="I40" i="117"/>
  <c r="J40" i="117" s="1"/>
  <c r="K40" i="117" s="1"/>
  <c r="N39" i="117"/>
  <c r="M39" i="117"/>
  <c r="I39" i="117"/>
  <c r="J39" i="117" s="1"/>
  <c r="K39" i="117" s="1"/>
  <c r="N38" i="117"/>
  <c r="M38" i="117"/>
  <c r="I38" i="117"/>
  <c r="J38" i="117" s="1"/>
  <c r="K38" i="117" s="1"/>
  <c r="M37" i="117"/>
  <c r="N37" i="117" s="1"/>
  <c r="I37" i="117"/>
  <c r="J37" i="117" s="1"/>
  <c r="K37" i="117" s="1"/>
  <c r="N36" i="117"/>
  <c r="M36" i="117"/>
  <c r="K36" i="117"/>
  <c r="J36" i="117"/>
  <c r="I36" i="117"/>
  <c r="M35" i="117"/>
  <c r="N35" i="117" s="1"/>
  <c r="J35" i="117"/>
  <c r="K35" i="117" s="1"/>
  <c r="I35" i="117"/>
  <c r="M34" i="117"/>
  <c r="N34" i="117" s="1"/>
  <c r="J34" i="117"/>
  <c r="K34" i="117" s="1"/>
  <c r="I34" i="117"/>
  <c r="N33" i="117"/>
  <c r="M33" i="117"/>
  <c r="I33" i="117"/>
  <c r="J33" i="117" s="1"/>
  <c r="K33" i="117" s="1"/>
  <c r="N32" i="117"/>
  <c r="M32" i="117"/>
  <c r="I32" i="117"/>
  <c r="J32" i="117" s="1"/>
  <c r="K32" i="117" s="1"/>
  <c r="M31" i="117"/>
  <c r="N31" i="117" s="1"/>
  <c r="I31" i="117"/>
  <c r="J31" i="117" s="1"/>
  <c r="K31" i="117" s="1"/>
  <c r="N30" i="117"/>
  <c r="M30" i="117"/>
  <c r="K30" i="117"/>
  <c r="J30" i="117"/>
  <c r="I30" i="117"/>
  <c r="M29" i="117"/>
  <c r="N29" i="117" s="1"/>
  <c r="I29" i="117"/>
  <c r="J29" i="117" s="1"/>
  <c r="K29" i="117" s="1"/>
  <c r="M28" i="117"/>
  <c r="N28" i="117" s="1"/>
  <c r="J28" i="117"/>
  <c r="K28" i="117" s="1"/>
  <c r="I28" i="117"/>
  <c r="D25" i="117"/>
  <c r="A25" i="117"/>
  <c r="M24" i="117"/>
  <c r="N24" i="117" s="1"/>
  <c r="J24" i="117"/>
  <c r="K24" i="117" s="1"/>
  <c r="I24" i="117"/>
  <c r="N23" i="117"/>
  <c r="M23" i="117"/>
  <c r="I23" i="117"/>
  <c r="J23" i="117" s="1"/>
  <c r="K23" i="117" s="1"/>
  <c r="M22" i="117"/>
  <c r="N22" i="117" s="1"/>
  <c r="I22" i="117"/>
  <c r="J22" i="117" s="1"/>
  <c r="K22" i="117" s="1"/>
  <c r="N21" i="117"/>
  <c r="M21" i="117"/>
  <c r="J21" i="117"/>
  <c r="K21" i="117" s="1"/>
  <c r="I21" i="117"/>
  <c r="N20" i="117"/>
  <c r="M20" i="117"/>
  <c r="I20" i="117"/>
  <c r="J20" i="117" s="1"/>
  <c r="K20" i="117" s="1"/>
  <c r="N19" i="117"/>
  <c r="M19" i="117"/>
  <c r="K19" i="117"/>
  <c r="I19" i="117"/>
  <c r="J19" i="117" s="1"/>
  <c r="D16" i="117"/>
  <c r="A16" i="117"/>
  <c r="N15" i="117"/>
  <c r="M15" i="117"/>
  <c r="I15" i="117"/>
  <c r="J15" i="117" s="1"/>
  <c r="K15" i="117" s="1"/>
  <c r="N14" i="117"/>
  <c r="M14" i="117"/>
  <c r="J14" i="117"/>
  <c r="K14" i="117" s="1"/>
  <c r="I14" i="117"/>
  <c r="M13" i="117"/>
  <c r="N13" i="117" s="1"/>
  <c r="K13" i="117"/>
  <c r="I13" i="117"/>
  <c r="J13" i="117" s="1"/>
  <c r="N12" i="117"/>
  <c r="M12" i="117"/>
  <c r="J12" i="117"/>
  <c r="K12" i="117" s="1"/>
  <c r="I12" i="117"/>
  <c r="M11" i="117"/>
  <c r="N11" i="117" s="1"/>
  <c r="I11" i="117"/>
  <c r="J11" i="117" s="1"/>
  <c r="K11" i="117" s="1"/>
  <c r="N10" i="117"/>
  <c r="M10" i="117"/>
  <c r="I10" i="117"/>
  <c r="J10" i="117" s="1"/>
  <c r="K10" i="117" s="1"/>
  <c r="M9" i="117"/>
  <c r="N9" i="117" s="1"/>
  <c r="J9" i="117"/>
  <c r="K9" i="117" s="1"/>
  <c r="I9" i="117"/>
  <c r="M8" i="117"/>
  <c r="N8" i="117" s="1"/>
  <c r="I8" i="117"/>
  <c r="J8" i="117" s="1"/>
  <c r="K8" i="117" s="1"/>
  <c r="M7" i="117"/>
  <c r="N7" i="117" s="1"/>
  <c r="J7" i="117"/>
  <c r="K7" i="117" s="1"/>
  <c r="I7" i="117"/>
  <c r="N6" i="117"/>
  <c r="M6" i="117"/>
  <c r="I6" i="117"/>
  <c r="J6" i="117" s="1"/>
  <c r="K6" i="117" s="1"/>
  <c r="K16" i="117" l="1"/>
  <c r="K47" i="117"/>
  <c r="K25" i="117"/>
  <c r="K45" i="118"/>
  <c r="K18" i="121"/>
  <c r="K23" i="121"/>
  <c r="K19" i="127"/>
  <c r="K53" i="122"/>
  <c r="K28" i="120"/>
  <c r="K22" i="125"/>
  <c r="K23" i="132"/>
  <c r="K11" i="129"/>
  <c r="K32" i="134"/>
  <c r="K26" i="128"/>
  <c r="K48" i="134"/>
  <c r="K8" i="137"/>
  <c r="K9" i="141"/>
  <c r="K10" i="142"/>
  <c r="K8" i="154"/>
  <c r="K11" i="148"/>
  <c r="K82" i="140"/>
  <c r="K22" i="144"/>
  <c r="K9" i="147"/>
</calcChain>
</file>

<file path=xl/sharedStrings.xml><?xml version="1.0" encoding="utf-8"?>
<sst xmlns="http://schemas.openxmlformats.org/spreadsheetml/2006/main" count="2745" uniqueCount="776">
  <si>
    <t>Ponudnik</t>
  </si>
  <si>
    <t>Naročnik</t>
  </si>
  <si>
    <t>Navodila za izpolnjevanje obrazca</t>
  </si>
  <si>
    <t xml:space="preserve">Naziv: </t>
  </si>
  <si>
    <t xml:space="preserve">Naslov: </t>
  </si>
  <si>
    <t>Obrazec</t>
  </si>
  <si>
    <t>Matična številka:</t>
  </si>
  <si>
    <t>Transakcijski račun:</t>
  </si>
  <si>
    <t>Davčna št. oz. ID za DDV:</t>
  </si>
  <si>
    <t>Stopnja DDV (%)</t>
  </si>
  <si>
    <t>Polje</t>
  </si>
  <si>
    <t>Naziv</t>
  </si>
  <si>
    <t>Navodila</t>
  </si>
  <si>
    <t>Enota mere količine</t>
  </si>
  <si>
    <t>EAN koda</t>
  </si>
  <si>
    <t>Koda za naročanje</t>
  </si>
  <si>
    <t>Ponudnik vpiše svojo kodo za naročanje ponujenega izdelka.</t>
  </si>
  <si>
    <t>Predizpolnjeno: stopnja DDV v %. Ponudnik mora preveriti pravilnost vnesene stopnje DDV.</t>
  </si>
  <si>
    <t>Tip živila</t>
  </si>
  <si>
    <t>Skupaj za sklop:</t>
  </si>
  <si>
    <t>POVPRAŠEVANJE</t>
  </si>
  <si>
    <t>PONUDBA</t>
  </si>
  <si>
    <t>Sklop</t>
  </si>
  <si>
    <t>DDV (EUR)</t>
  </si>
  <si>
    <t>Na naslednjih straneh so izpisani tipi živil, za katere ponudnik izpolni podatke o svojih specifičnih izdelkih,
ki jih bo vključil v ponudbo. Ponudnik izpolnjuje le polja z belo podlago v rjavih stolpcih, ki so našteti spodaj.</t>
  </si>
  <si>
    <t>Splošne opombe naročnika</t>
  </si>
  <si>
    <t xml:space="preserve">Opombe: </t>
  </si>
  <si>
    <t>Javno naročilo</t>
  </si>
  <si>
    <t>Ponudnik vpiše EAN kodo ponujenega izdelka (če obstaja).</t>
  </si>
  <si>
    <t>GZS-KZ-NAR-JN-T11-V5</t>
  </si>
  <si>
    <t>Vrednost željene okvirne količine z DDV (EUR)</t>
  </si>
  <si>
    <t>Avtomatski izračun: znesek davka od cene na enoto mere.</t>
  </si>
  <si>
    <t>Avtomatski izračun: cena pakiranja brez DDV v EUR.</t>
  </si>
  <si>
    <t>Avtomatski izračun: cena pakiranja z DDV v EUR.</t>
  </si>
  <si>
    <t>Ponudnik za posamezno živilo vpiše eno ali več shem kakovosti, če jo le to ima. Posamezne sheme morajo biti ločene z vejico.</t>
  </si>
  <si>
    <t>Shema kakovosti
(nacionalne, evropske, privatne, drugi znaki kakovosti). Posamezne sheme ločite z vejico.</t>
  </si>
  <si>
    <t>Tip živila, ki ga je javni zavod izbral v Katalogu živil za javno naročanje. Se ne spreminja.</t>
  </si>
  <si>
    <t>Razponi mase oz. volumna, v katerem nastopa živilo. Se ne spreminja.</t>
  </si>
  <si>
    <t>Okvirna količina izdelkov, ki jo naročnik zahteva. Se ne spreminja.</t>
  </si>
  <si>
    <t>Enota mere naročene količine (kg/l ali kos). Se ne spreminja.</t>
  </si>
  <si>
    <t>Naziv (blagovna znamka) ponujenega živila</t>
  </si>
  <si>
    <t>Cena vašega pakiranja v EUR, brez DDV</t>
  </si>
  <si>
    <t>Cena vašega pakiranja v EUR, z DDV</t>
  </si>
  <si>
    <t>Primeri pravilno izpolnjenih podatkov</t>
  </si>
  <si>
    <t>Kilsko/litrsko pakiranje:</t>
  </si>
  <si>
    <t>Komadno pakiranje:</t>
  </si>
  <si>
    <t>JK</t>
  </si>
  <si>
    <t>Javno naročilo, sklop: Meso in mesni izdelki - Konvencionalni izdelki</t>
  </si>
  <si>
    <t>Čevapčiči</t>
  </si>
  <si>
    <t>1 kg</t>
  </si>
  <si>
    <t>kg</t>
  </si>
  <si>
    <t>Čevapčiči Metka</t>
  </si>
  <si>
    <t>IFS</t>
  </si>
  <si>
    <t>384981103181</t>
  </si>
  <si>
    <t>596</t>
  </si>
  <si>
    <t>Javno naročilo, sklop: Mleko in mlečni izdelki - Konvencionalni izdelki</t>
  </si>
  <si>
    <t>150 g - 180 g</t>
  </si>
  <si>
    <t>kom</t>
  </si>
  <si>
    <t>Jogurt Palček</t>
  </si>
  <si>
    <t>IK, IFS.</t>
  </si>
  <si>
    <t>343434356439</t>
  </si>
  <si>
    <t>4534</t>
  </si>
  <si>
    <t>Razponi mase/volumna izdelka</t>
  </si>
  <si>
    <t>Okvirna naročena količina</t>
  </si>
  <si>
    <t>Velikost vašega ponujenega pakiranja v kg/l</t>
  </si>
  <si>
    <t>Jogurt, probiotični, navadni, z manj kot 1,6 % m.m.</t>
  </si>
  <si>
    <t>Cena na enoto mere v EUR, brez DDV</t>
  </si>
  <si>
    <t>Ponudnik vpiše naziv oz. blagovno znamko ponujenega živila, če le ta obstaja.</t>
  </si>
  <si>
    <t>Ponudnik vpiše ceno v EUR, brez DDV za navedeno enoto mere (kom ali kg/l).</t>
  </si>
  <si>
    <t>Cena na enoto mere v EUR, z DDV</t>
  </si>
  <si>
    <t>Avtomatski izračun: cena na enoto mere v EUR, z DDV.</t>
  </si>
  <si>
    <t>Avtomatski izračun: končna cena okvirne količine v EUR, z DDV.</t>
  </si>
  <si>
    <t>Ponudnik vpiše gramaturo pakiranja v osnovni enoti (kom ali kg/l).</t>
  </si>
  <si>
    <t xml:space="preserve">Referenčna št. naročila: </t>
  </si>
  <si>
    <t>KZ-B79D0599</t>
  </si>
  <si>
    <t>DSO METLIKA</t>
  </si>
  <si>
    <t>Mestni trg 16 , 8330 Metlika</t>
  </si>
  <si>
    <t>SI32589948</t>
  </si>
  <si>
    <t>Jogurt, navadni, 3,2 % m.m. - 3,5 %, tekoči</t>
  </si>
  <si>
    <t>Grški tip jogurta, sadni</t>
  </si>
  <si>
    <t>140 g - 180 g</t>
  </si>
  <si>
    <t>Jogurt, sadni, z manj kot 1,6 % m. m., 1 - 10 % sadnega deleža, 3-9 g dodanega sladkorja, z visoko vsebnostjo beljakovin</t>
  </si>
  <si>
    <t>140 g</t>
  </si>
  <si>
    <t>Maslo surovo,  I. kvalitete</t>
  </si>
  <si>
    <t>10 g - 25 g</t>
  </si>
  <si>
    <t>Mlečni napitek s kavo (ledena kava)</t>
  </si>
  <si>
    <t>1 l</t>
  </si>
  <si>
    <t>l</t>
  </si>
  <si>
    <t>Namaz, z začimbami, nad 15 g skupnih maščob</t>
  </si>
  <si>
    <t>50 g</t>
  </si>
  <si>
    <t>Sir, poltrdi, nad 20 g skupnih maščob</t>
  </si>
  <si>
    <t>2,5 kg - 5 kg</t>
  </si>
  <si>
    <t>Ribani sir, ekstra trdi, nad 25 g skupnih maščob</t>
  </si>
  <si>
    <t>40 g</t>
  </si>
  <si>
    <t>Kisla smetana, nad 18 % m. m.</t>
  </si>
  <si>
    <t>400 g</t>
  </si>
  <si>
    <t>Smetana za kuhanje, nad 20 % m. m., sterilizirana</t>
  </si>
  <si>
    <t>500 ml</t>
  </si>
  <si>
    <t>JE</t>
  </si>
  <si>
    <t>Javno naročilo, sklop: Mleko in mlečni izdelki - EKO izdelki</t>
  </si>
  <si>
    <t>Kajmak</t>
  </si>
  <si>
    <t>150 g - 250 g</t>
  </si>
  <si>
    <t>Jogurt, navadni, z manj kot 1,6 % m.m.</t>
  </si>
  <si>
    <t>Jogurt, navadni, 3,2 % m.m. - 3,5 % m.m., čvrsti</t>
  </si>
  <si>
    <t>Jogurt, s koristnimi bakterijami (probiotični), sadni, z manj kot 1,6 % m.m., 1 - 10 % sadnega deleža, 5 - 9 g dodanega sladkorja</t>
  </si>
  <si>
    <t>Sir, za žar, 18 g do 25 g skupnih maščob</t>
  </si>
  <si>
    <t>250 g - 1,3 kg</t>
  </si>
  <si>
    <t>JS</t>
  </si>
  <si>
    <t>Javno naročilo, sklop: Mleko in mlečni izdelki - Izdelki iz shem kakovosti</t>
  </si>
  <si>
    <t>Jogurt, navadni, 3,2 % m. m. - 3,5 % m. m., tekoči</t>
  </si>
  <si>
    <t>200 g - 250 g</t>
  </si>
  <si>
    <t>Jogurt, navadni, 3,2 % m.m. - 3,5 % m. m., tekoči</t>
  </si>
  <si>
    <t>500 g</t>
  </si>
  <si>
    <t>Grški tip jogurta, navadni</t>
  </si>
  <si>
    <t>Jogurt, s koristnimi bakterijami (probiotični), navadni, z manj kot 1,6 % m.m.</t>
  </si>
  <si>
    <t>Jogurt, sadni, 2,3 % m.m. - 3,5 % m. m., 1 - 10 % sadnega deleža, 5 - 9 g dodanega sladkorja</t>
  </si>
  <si>
    <t>Kislo mleko, z najmanj 3,2 % m.m.</t>
  </si>
  <si>
    <t>Maslo surovo, I. kvalitete</t>
  </si>
  <si>
    <t>Mleko, pasterizirano, z najmanj 3,2 % m.m., homogenizirano</t>
  </si>
  <si>
    <t>10 l</t>
  </si>
  <si>
    <t>Mleko, sterilizirano, z najmanj 3,5 % m.m., homogenizirano</t>
  </si>
  <si>
    <t>Mlečni napitek, različni okusi, nad 0,5 % m. m., 1-7 g dodanega sladkorja</t>
  </si>
  <si>
    <t>200 ml - 250 ml</t>
  </si>
  <si>
    <t>Namaz, navadni, nad 15 g skupnih maščob</t>
  </si>
  <si>
    <t>140 g - 150 g</t>
  </si>
  <si>
    <t>Namaz, z zelenjavo, nad 15 g skupnih maščob</t>
  </si>
  <si>
    <t>140 g - 200 g</t>
  </si>
  <si>
    <t>1 kg - 1,5 kg</t>
  </si>
  <si>
    <t>Skuta, polna, 9 g do 12 g skupnih maščob, pasirana</t>
  </si>
  <si>
    <t>100 g</t>
  </si>
  <si>
    <t>Skuta, polna, nad 12 g skupnih maščob, nepasirana</t>
  </si>
  <si>
    <t>1 kg - 5 kg</t>
  </si>
  <si>
    <t>Smetana nad 24 % m. m., pasterizirana</t>
  </si>
  <si>
    <t>Srce, mlado govedo</t>
  </si>
  <si>
    <t>Vampi, mlado govedo, kuhani in rezani</t>
  </si>
  <si>
    <t>Jetra, svinjska</t>
  </si>
  <si>
    <t>Ocvirki, suhi</t>
  </si>
  <si>
    <t>Ocvirkova mast</t>
  </si>
  <si>
    <t>Čevapčiči iz govejega in svinjskega mesa, rinfuza</t>
  </si>
  <si>
    <t>Slanina, hamburška, mesnata, pečena, narezana, vakumsko pakiranje</t>
  </si>
  <si>
    <t>Pršut, kuhan, narezan, vakumsko pakiranje</t>
  </si>
  <si>
    <t>Mortadela, navadna, narezana, vakumsko pakiranje</t>
  </si>
  <si>
    <t>Salama, pariška, narezana, vakumsko pakiranje</t>
  </si>
  <si>
    <t>Salama, posebna, narezana, vakumsko pakiranje</t>
  </si>
  <si>
    <t>Rebra, svinjska, prekajena, s kostjo, v kosu, modificirana atmosfera</t>
  </si>
  <si>
    <t>Vratovina, prekajena, brez kosti, v kosu</t>
  </si>
  <si>
    <t>Šunka, prekajena, brez kosti in kože, v kosu, vakumsko pakiranje</t>
  </si>
  <si>
    <t>800 g - 1 kg</t>
  </si>
  <si>
    <t>Šunka v črevu, narezana, vakumsko pakiranje</t>
  </si>
  <si>
    <t>Sir, mesni, vakumsko pakiranje</t>
  </si>
  <si>
    <t>Salama, ljubljanska, v kosu</t>
  </si>
  <si>
    <t>Panceta, kuhana, kocke, vakumsko pakiranje</t>
  </si>
  <si>
    <t>Hrenovke v ovčjem črevu, kos 90 g - 110 g, rinfuza</t>
  </si>
  <si>
    <t>Krvavice, kos 90 g - 110 g, pakiranje v modificirani atmosferi</t>
  </si>
  <si>
    <t>Kranjska klobasa, certificirana, v paru: 200 g - 250 g, pakirana v modificirani atmosferi</t>
  </si>
  <si>
    <t>Sveže ohlajeno celo pleče, mlada govedina, brez kosti, II. kategorija, v kosu, rinfuza</t>
  </si>
  <si>
    <t>Sveže ohlajeno stegno, mlada govedina, brez kosti, I. kategorija, zrezki, rinfuza</t>
  </si>
  <si>
    <t>80 g - 100 g</t>
  </si>
  <si>
    <t>Sveže ohlajeno celo pleče, telečje, brez kosti, v kosu, rinfuza</t>
  </si>
  <si>
    <t>Sveže ohlajeno stegno, telečje, brez kosti, zrezki, rinfuza</t>
  </si>
  <si>
    <t>Sveže ohlajeno pleče, mlada govedine, brez kosti, II. kategorija, kocke 2x2, vakumsko pakiranje</t>
  </si>
  <si>
    <t>Sveže ohlajeno stegno, svinjsko,  brez kosti, I. kategorija, 4D, v kosu, vakumsko pakiranje</t>
  </si>
  <si>
    <t>Sveže ohlajeno stegno, svinjsko, brez kosti, I. kategorija, zrezki, vakumsko pakiranje</t>
  </si>
  <si>
    <t>Sveži ohlajeni kare, svinjski, s kostjo, nasekan, vakumsko pakiranje</t>
  </si>
  <si>
    <t>Sveža ohlajena rebra, svinjska, s kožo, rinfuza</t>
  </si>
  <si>
    <t>Sveži ohlajeni vrat, svinjski, brez kosti, v kosu, rinfuza</t>
  </si>
  <si>
    <t>Sveže ohlajeno mleto meso iz stegna, 100 % svinjsko, max. 20 % maščobe, rinfuza</t>
  </si>
  <si>
    <t>Sveže ohlajeno mleto meso, 50 % govedina, 50 % svinjina, max. 20 % maščobe, rinfuza</t>
  </si>
  <si>
    <t>Sveže ohlajeno pleče, svinjsko, brez kosti, II. kategorije, kocke 2x2, vakumsko pakiranje</t>
  </si>
  <si>
    <t>Sveže ohlajeno pleče, svinjsko, brez kosti, II. kategorija, 4D, v kosu, rinfuza</t>
  </si>
  <si>
    <t>Sveži, ohlajeni file, svinjski, v kosu, rinfuza</t>
  </si>
  <si>
    <t>Salama, trajna, fino mleta (ogrska in enakovredno)</t>
  </si>
  <si>
    <t>Stegno, svinjsko, prekajeno</t>
  </si>
  <si>
    <t>Pršut, kraški, v kosu</t>
  </si>
  <si>
    <t>Javno naročilo, sklop: Meso in mesni izdelki - EKO izdelki</t>
  </si>
  <si>
    <t>Kosti, sveže, mlado govedo, za juho, nažagane</t>
  </si>
  <si>
    <t>Pečenice</t>
  </si>
  <si>
    <t>Salama, trajna, grobo mleta</t>
  </si>
  <si>
    <t>250 g - 1 kg</t>
  </si>
  <si>
    <t>Javno naročilo, sklop: Meso in mesni izdelki - Izdelki iz shem kakovosti</t>
  </si>
  <si>
    <t>Sveža ohlajena rebra, mlada govedina, manj mastna, 1, 2, rinfuza</t>
  </si>
  <si>
    <t>Mleto ohlajeno meso, mlada govedina iz stegna, max. 20 % maščobe (fino in grobo mleto), rinfuza</t>
  </si>
  <si>
    <t>Sveže ohlajeno celo stegno, telečje, brez kosti, v kosu, rinfuza</t>
  </si>
  <si>
    <t>Sveža ohlajena rebra, telečja, s kostjo, polovice, 1, 2, rinfuza</t>
  </si>
  <si>
    <t>Sveže ohlajeno pleče, telečje, brez kosti, kocke 2x2, rinfuza</t>
  </si>
  <si>
    <t>Sveže ohlajeno celo stegno, govedina, brez kosti, I. kategorija, v kosu, rinfuza</t>
  </si>
  <si>
    <t>Javno naročilo, sklop: Kruh, pekovski in fini izdelki - Konvencionalni izdelki</t>
  </si>
  <si>
    <t>Prepečenec</t>
  </si>
  <si>
    <t>300 g - 350 g</t>
  </si>
  <si>
    <t>Mlinci, pšenični, z jajci</t>
  </si>
  <si>
    <t>250 g - 340 g</t>
  </si>
  <si>
    <t>Drobtine, bele</t>
  </si>
  <si>
    <t>500 g - 1 kg</t>
  </si>
  <si>
    <t>1 kg - 10 kg</t>
  </si>
  <si>
    <t>Kruh, pšenični beli, modelni, rezan</t>
  </si>
  <si>
    <t>750 g - 1 kg</t>
  </si>
  <si>
    <t>Kruh, pšenični črni, modelni, rezan</t>
  </si>
  <si>
    <t>Kruh, koruzni mešani, štruca</t>
  </si>
  <si>
    <t>Kruh, pšenični beli, modelni, 1 rezina, pakirana</t>
  </si>
  <si>
    <t>40 g - 60 g</t>
  </si>
  <si>
    <t>Kruh, pšenični beli, specialni, cel</t>
  </si>
  <si>
    <t>400 g - 699 g</t>
  </si>
  <si>
    <t>Kruh, polnozrnati, mešan, modelni, cel</t>
  </si>
  <si>
    <t>Kruh, pisani, mešani ajda in koruza, modelni, rezan</t>
  </si>
  <si>
    <t>Kruh, ržen, mešan, modelni, rezan</t>
  </si>
  <si>
    <t>Pecivo, pekovsko, pšenično belo</t>
  </si>
  <si>
    <t>55 g - 60 g</t>
  </si>
  <si>
    <t>120 g</t>
  </si>
  <si>
    <t>Pecivo, pekovsko, črno</t>
  </si>
  <si>
    <t>50 g - 60 g</t>
  </si>
  <si>
    <t>100 g - 120 g</t>
  </si>
  <si>
    <t>Pecivo, pekovsko, polnozrnato</t>
  </si>
  <si>
    <t>60 g</t>
  </si>
  <si>
    <t>Pecivo, pekovsko, ajdovo</t>
  </si>
  <si>
    <t>Pecivo, pekovsko,  posuto z makom</t>
  </si>
  <si>
    <t>80 g</t>
  </si>
  <si>
    <t>Krof, marmeladni</t>
  </si>
  <si>
    <t>Izdelek iz kvašeno listnatega testa s polnilom</t>
  </si>
  <si>
    <t>Javno naročilo, sklop: Sušene testenine, zakuhe - Konvencionalni izdelki</t>
  </si>
  <si>
    <t>Rižek, jajčni</t>
  </si>
  <si>
    <t>200 g - 550 g</t>
  </si>
  <si>
    <t>Fidelini, jajčni</t>
  </si>
  <si>
    <t>250 g - 550 g</t>
  </si>
  <si>
    <t>1 kg - 2 kg</t>
  </si>
  <si>
    <t>Jušni rezanci, valjani</t>
  </si>
  <si>
    <t>400 g - 1 kg</t>
  </si>
  <si>
    <t>Krpice</t>
  </si>
  <si>
    <t>3 kg - 5 kg</t>
  </si>
  <si>
    <t>Zvezdice</t>
  </si>
  <si>
    <t>Zvezdice, jajčne</t>
  </si>
  <si>
    <t>5 kg</t>
  </si>
  <si>
    <t>2 kg</t>
  </si>
  <si>
    <t>Ribana kaša, jajčna</t>
  </si>
  <si>
    <t>250 g - 500 g</t>
  </si>
  <si>
    <t>Špageti, durum</t>
  </si>
  <si>
    <t>450 g - 550 g</t>
  </si>
  <si>
    <t>Polžki, jajčni</t>
  </si>
  <si>
    <t>Rezanci, valjani, široki, jajčni</t>
  </si>
  <si>
    <t>400 g - 500 g</t>
  </si>
  <si>
    <t>Peresniki, jajčni</t>
  </si>
  <si>
    <t>Vretena-svedri, jajčni</t>
  </si>
  <si>
    <t>450 g - 900 g</t>
  </si>
  <si>
    <t>Špageti, jajčni</t>
  </si>
  <si>
    <t>400 g - 900 g</t>
  </si>
  <si>
    <t>1 kg - 12 kg</t>
  </si>
  <si>
    <t>550 g - 1 kg</t>
  </si>
  <si>
    <t>Metuljčki, jajčni</t>
  </si>
  <si>
    <t>Testenine, polnozrnate dolge</t>
  </si>
  <si>
    <t>300 g - 550 g</t>
  </si>
  <si>
    <t>Testenine, polnozrnate polširoke</t>
  </si>
  <si>
    <t>Javno naročilo, sklop: Moke in mlevski izdelki - Konvencionalni izdelki</t>
  </si>
  <si>
    <t>Kaša, ječmenova (ješprenj)</t>
  </si>
  <si>
    <t>Kaša, prosena</t>
  </si>
  <si>
    <t>Kaša, ajdova</t>
  </si>
  <si>
    <t>Kosmiči, ovseni</t>
  </si>
  <si>
    <t>Moka, pšenična ostra T 400</t>
  </si>
  <si>
    <t>Moka, pšenična posebno bela T 400</t>
  </si>
  <si>
    <t>Moka, pšenična bela T 500</t>
  </si>
  <si>
    <t>Moka, ajdova</t>
  </si>
  <si>
    <t>Moka, pirina</t>
  </si>
  <si>
    <t>Zdrob, koruzni/polenta</t>
  </si>
  <si>
    <t>450 g - 1 kg</t>
  </si>
  <si>
    <t>Kuskus</t>
  </si>
  <si>
    <t>1 kg - 3 kg</t>
  </si>
  <si>
    <t>Zdrob, pšenični</t>
  </si>
  <si>
    <t>Javno naročilo, sklop: Moke in mlevski izdelki - EKO izdelki</t>
  </si>
  <si>
    <t>Javno naročilo, sklop: Konzervirano sadje in zelenjava - Konvencionalni izdelki</t>
  </si>
  <si>
    <t>Ekstra domača marmelada sliva</t>
  </si>
  <si>
    <t>350 g - 380 g</t>
  </si>
  <si>
    <t>Marmelada, domača, mešana (češnja, malina, ribez...)</t>
  </si>
  <si>
    <t>600 g - 850 g</t>
  </si>
  <si>
    <t>Kompot, hruška</t>
  </si>
  <si>
    <t>700 g - 1 kg</t>
  </si>
  <si>
    <t>Kompot, breskev</t>
  </si>
  <si>
    <t>Kompot, marelica</t>
  </si>
  <si>
    <t>Kompot, višnja</t>
  </si>
  <si>
    <t>680 g - 750 g</t>
  </si>
  <si>
    <t>Kompot, mešano sadje (ananas, hruške, grozdje...)</t>
  </si>
  <si>
    <t>2 kg - 5 kg</t>
  </si>
  <si>
    <t>Kompot, jagoda</t>
  </si>
  <si>
    <t>Kompot, breskev, polovice</t>
  </si>
  <si>
    <t>Kompot, ananas, koščki</t>
  </si>
  <si>
    <t>Ajvar nepekoči</t>
  </si>
  <si>
    <t>Gorčica</t>
  </si>
  <si>
    <t>680 g - 1,1 kg</t>
  </si>
  <si>
    <t>Hren</t>
  </si>
  <si>
    <t>Hren s smetano</t>
  </si>
  <si>
    <t>180 g - 190 g</t>
  </si>
  <si>
    <t>Ketchup paradižnik</t>
  </si>
  <si>
    <t>550 g - 2 kg</t>
  </si>
  <si>
    <t>Ketchup pizza</t>
  </si>
  <si>
    <t>1 kg - 1,1 kg</t>
  </si>
  <si>
    <t>Paradižnikov pelat</t>
  </si>
  <si>
    <t>Pasiran paradižnik</t>
  </si>
  <si>
    <t>500 g - 690 g</t>
  </si>
  <si>
    <t>Tatarska omaka</t>
  </si>
  <si>
    <t>Čičerika</t>
  </si>
  <si>
    <t>300 g - 1 kg</t>
  </si>
  <si>
    <t>Fižol, beli</t>
  </si>
  <si>
    <t>850 g - 4,1 kg</t>
  </si>
  <si>
    <t>4 kg - 4,1 kg</t>
  </si>
  <si>
    <t>Fižol, rjavi</t>
  </si>
  <si>
    <t>2 kg - 4,1 kg</t>
  </si>
  <si>
    <t>Fižol, rdeči</t>
  </si>
  <si>
    <t>400 g - 680 g</t>
  </si>
  <si>
    <t>Grah</t>
  </si>
  <si>
    <t>2,5 kg - 4 kg</t>
  </si>
  <si>
    <t>Kisla repa</t>
  </si>
  <si>
    <t>250 g - 900 g</t>
  </si>
  <si>
    <t>Kislo zelje, rezano</t>
  </si>
  <si>
    <t>1 kg - 6 kg</t>
  </si>
  <si>
    <t>Kislo zelje, rezano, v vedru</t>
  </si>
  <si>
    <t>10 kg</t>
  </si>
  <si>
    <t>Korenje, kocke</t>
  </si>
  <si>
    <t>4 kg</t>
  </si>
  <si>
    <t>Koruza sladka</t>
  </si>
  <si>
    <t>530 g - 600 g</t>
  </si>
  <si>
    <t>2 kg - 4,2 kg</t>
  </si>
  <si>
    <t>Kumarice</t>
  </si>
  <si>
    <t>200 g - 1 kg</t>
  </si>
  <si>
    <t>2 kg - 10 kg</t>
  </si>
  <si>
    <t>Mešana solata</t>
  </si>
  <si>
    <t>Paprika, rdeča, file</t>
  </si>
  <si>
    <t>Paprika, pečena, file</t>
  </si>
  <si>
    <t>680 g - 1 kg</t>
  </si>
  <si>
    <t>Rdeča pesa</t>
  </si>
  <si>
    <t>1 kg - 4,25 kg</t>
  </si>
  <si>
    <t>Šampinjoni v kisu</t>
  </si>
  <si>
    <t>200 g - 500 g</t>
  </si>
  <si>
    <t>530 g - 1 kg</t>
  </si>
  <si>
    <t>Šampinjoni v slanici</t>
  </si>
  <si>
    <t>Olive zelene, brez koščic</t>
  </si>
  <si>
    <t>690 g - 1 kg</t>
  </si>
  <si>
    <t>Džuveč</t>
  </si>
  <si>
    <t>Kislo zelje, v glavi (za sarmo)</t>
  </si>
  <si>
    <t>Javno naročilo, sklop: Konzervirano sadje in zelenjava - EKO izdelki</t>
  </si>
  <si>
    <t>Javno naročilo, sklop: Zamrznjena sadje in zelenjava - Konvencionalni izdelki</t>
  </si>
  <si>
    <t>Borovnice, celi plodovi</t>
  </si>
  <si>
    <t>Jagode, celi plodovi</t>
  </si>
  <si>
    <t>Maline, celi plodovi</t>
  </si>
  <si>
    <t>Mango, koščki</t>
  </si>
  <si>
    <t>1 kg - 2,5 kg</t>
  </si>
  <si>
    <t>Mešanica jagod, malin in borovnic</t>
  </si>
  <si>
    <t>Brokoli, v cvetovih</t>
  </si>
  <si>
    <t>Korenje kocke</t>
  </si>
  <si>
    <t>Korenje mlado baby, mini korenje</t>
  </si>
  <si>
    <t>2,5 kg</t>
  </si>
  <si>
    <t>Korenje valovito kroglasto rdeče</t>
  </si>
  <si>
    <t>Paprika, rezana</t>
  </si>
  <si>
    <t>Por, rezan</t>
  </si>
  <si>
    <t>Stročji fižol ploščati, zeleni</t>
  </si>
  <si>
    <t>450 g</t>
  </si>
  <si>
    <t>Stročji fižol rumeni, zeleni, okrogli</t>
  </si>
  <si>
    <t>Špinača, pasirana</t>
  </si>
  <si>
    <t>Zelenjavna mešanica mix za priloge, zelenjava očiščena, deljena, mešanica sestavljena iz: korenje – rezine, cvetovi cvetače, cvetovi brokolija</t>
  </si>
  <si>
    <t>Zelenjavna mešanica za francosko mešanica sestavljena iz: krompir kocke, grah, korenje kocke</t>
  </si>
  <si>
    <t>Pomladna zelenjava</t>
  </si>
  <si>
    <t>Šampinjoni, rezani</t>
  </si>
  <si>
    <t>Krompirček za cvrtje, pomfri</t>
  </si>
  <si>
    <t>Krompir, olupljen</t>
  </si>
  <si>
    <t>Jurčki, kocke</t>
  </si>
  <si>
    <t>Julienne rezana zelenjava</t>
  </si>
  <si>
    <t>Čebula, narezana</t>
  </si>
  <si>
    <t>Bučke, cukini, kocke</t>
  </si>
  <si>
    <t>Mešane zamrznjene gobe</t>
  </si>
  <si>
    <t>Cvetača, v cvetovih</t>
  </si>
  <si>
    <t>Javno naročilo, sklop: Sveže ribe - Konvencionalni izdelki</t>
  </si>
  <si>
    <t>Losos pacifiški (Oncorhynchus spp.), cel file</t>
  </si>
  <si>
    <t>Tun (Thunnus thynnus), file</t>
  </si>
  <si>
    <t>Soška postrv (Salmo marmoratus), file</t>
  </si>
  <si>
    <t>Javno naročilo, sklop: Zamrznjeni izdelki - Konvencionalni izdelki</t>
  </si>
  <si>
    <t>Cmoki, skutno-zdrobovi (priloga)</t>
  </si>
  <si>
    <t>Cmoki, slivovi</t>
  </si>
  <si>
    <t>Cmoki, marelični</t>
  </si>
  <si>
    <t>Štruklji, skutini</t>
  </si>
  <si>
    <t>Ocvrtki/kroketi, krompirjevi</t>
  </si>
  <si>
    <t>Svaljki, krompirjevi, brez skute</t>
  </si>
  <si>
    <t>Vlečeno testo</t>
  </si>
  <si>
    <t>300 g - 500 g</t>
  </si>
  <si>
    <t>Polnjene testenine, sirov nadev</t>
  </si>
  <si>
    <t>Polnjene testenine, mesni nadev</t>
  </si>
  <si>
    <t>Polpeti, sojini, 50 g</t>
  </si>
  <si>
    <t>Njoki, krompirjevi</t>
  </si>
  <si>
    <t>Krompirjevi krhlji, s kožo</t>
  </si>
  <si>
    <t>Izdelek iz kvašeno listnatega testa, brez nadeva</t>
  </si>
  <si>
    <t>85 g</t>
  </si>
  <si>
    <t>Izdelek iz kvašeno listnatega  testa, skutin nadev</t>
  </si>
  <si>
    <t>Izdelek iz kvašeno listnatega testa, čokoladno-lešnikov nadev</t>
  </si>
  <si>
    <t>Izdelek iz kvašeno listnatega testa, sadni nadev</t>
  </si>
  <si>
    <t>Javno naročilo, sklop: Med - Konvencionalni izdelki</t>
  </si>
  <si>
    <t>Med, cvetlični</t>
  </si>
  <si>
    <t>600 g - 1 kg</t>
  </si>
  <si>
    <t>Med, cvetlični, porcijski</t>
  </si>
  <si>
    <t>10 g - 20 g</t>
  </si>
  <si>
    <t>Javno naročilo, sklop: Čaji - Konvencionalni izdelki</t>
  </si>
  <si>
    <t>Čaj šipek, pakiran  v filter vrečke 25 do 60 g , vezane</t>
  </si>
  <si>
    <t>Čaj hibiskus, šipek, pakiran  v filter vrečke 25 do 60 g, vezane</t>
  </si>
  <si>
    <t>Čaj planinski, pakiran  v filter vrečke 25 do 60 g, vezane</t>
  </si>
  <si>
    <t>Čaj  gozdni sadeži, pakiran v filter vrečke 25 do 60 g, vezane</t>
  </si>
  <si>
    <t>Čaj planinski,  pakiran  v filter vrečke 25 do 60 g, vezane</t>
  </si>
  <si>
    <t>Čaj kamilica,  pakiran v filter vrečke po cca 2g</t>
  </si>
  <si>
    <t>20 g - 50 g</t>
  </si>
  <si>
    <t>Čaj šipek,  pakiran v filter vrečke po cca 2g</t>
  </si>
  <si>
    <t>Čaj meta, pakiran v filter vrečke po cca 2g</t>
  </si>
  <si>
    <t>30 g - 40 g</t>
  </si>
  <si>
    <t>Čaj zeleni, pakiran v filter vrečke po cca 2g</t>
  </si>
  <si>
    <t>Čaj gozdni sadeži, pakiran v filter vrečke po cca 2g</t>
  </si>
  <si>
    <t>40 g - 50 g</t>
  </si>
  <si>
    <t>Čaj malina, pakiran v filter vrečke 25 do 60 g, vezane</t>
  </si>
  <si>
    <t>Čaj, jagoda-vanilija, pakiran v filter vrečke 25 do 60 g, vezane</t>
  </si>
  <si>
    <t>Čaj, kamilica</t>
  </si>
  <si>
    <t>Javno naročilo, sklop: Začimbe - Konvencionalni izdelki</t>
  </si>
  <si>
    <t>Cimet (mleti)</t>
  </si>
  <si>
    <t>Česen (mleti, sušeni)</t>
  </si>
  <si>
    <t>Kumina (mleta, sušena)</t>
  </si>
  <si>
    <t>Majaron (zdrobljen, sušen)</t>
  </si>
  <si>
    <t>Muškatni orešček (mleti, sušeni)</t>
  </si>
  <si>
    <t>Paprika rdeča sladka (mleta)</t>
  </si>
  <si>
    <t>Poper črni (mleti)</t>
  </si>
  <si>
    <t>Poper črni v zrnju</t>
  </si>
  <si>
    <t>Lovorov list</t>
  </si>
  <si>
    <t>Timijan (zdrobljen, sušen)</t>
  </si>
  <si>
    <t>15 g - 40 g</t>
  </si>
  <si>
    <t>Rožmarin</t>
  </si>
  <si>
    <t>20 g - 40 g</t>
  </si>
  <si>
    <t>Kumina (cela, sušena)</t>
  </si>
  <si>
    <t>50 g - 100 g</t>
  </si>
  <si>
    <t>Curry</t>
  </si>
  <si>
    <t>Česen, grobo mleti</t>
  </si>
  <si>
    <t>50 g - 70 g</t>
  </si>
  <si>
    <t>Origano (zdrobljen, sušen)</t>
  </si>
  <si>
    <t>10 g - 40 g</t>
  </si>
  <si>
    <t>Bazilika (zdrobljena, sušena)</t>
  </si>
  <si>
    <t>10 g - 15 g</t>
  </si>
  <si>
    <t>Cimet, celi (palčka)</t>
  </si>
  <si>
    <t>200 g - 400 g</t>
  </si>
  <si>
    <t>Pehtran (zdrobljen, sušen)</t>
  </si>
  <si>
    <t>100 g - 500 g</t>
  </si>
  <si>
    <t>Šetraj (zdrobljen, sušen)</t>
  </si>
  <si>
    <t>280 g - 300 g</t>
  </si>
  <si>
    <t>Brinove jagode (cele)</t>
  </si>
  <si>
    <t>Javno naročilo, sklop: Olja, tatarska omaka, majoneza - Konvencionalni izdelki</t>
  </si>
  <si>
    <t>Majoneza</t>
  </si>
  <si>
    <t>Bučno olje, jedilno hladno stiskano</t>
  </si>
  <si>
    <t>Oljčno olje, ekstra deviško</t>
  </si>
  <si>
    <t>Sončnično olje, jedilno rafinirano</t>
  </si>
  <si>
    <t>Olje za cvrtje, stabilno in odporno proti visokim temperaturam</t>
  </si>
  <si>
    <t>Javno naročilo, sklop: Olja, tatarska omaka, majoneza - EKO izdelki</t>
  </si>
  <si>
    <t>Javno naročilo, sklop: Suho sadje in oreščki - Konvencionalni izdelki</t>
  </si>
  <si>
    <t>Orehi, mleti</t>
  </si>
  <si>
    <t>Lešniki, 1. kvaliteta, mleti</t>
  </si>
  <si>
    <t>Kokosova moka</t>
  </si>
  <si>
    <t>Rozine, do 22 % vlage, brez konzervansov</t>
  </si>
  <si>
    <t>Slive, sušene, brez koščic, do 35 % vlage, brez konzervansov</t>
  </si>
  <si>
    <t>Marelice, sušene, brez koščic, do 22 % vlage, brez konzervansov</t>
  </si>
  <si>
    <t>500 g - 900 g</t>
  </si>
  <si>
    <t>Fige, sušene, brez konzervansov</t>
  </si>
  <si>
    <t>Javno naročilo, sklop: Jajca - Konvencionalni izdelki</t>
  </si>
  <si>
    <t>Jajca iz hlevske reje, sveža razred A, velikost M</t>
  </si>
  <si>
    <t>53 g - 62 g</t>
  </si>
  <si>
    <t>Javno naročilo, sklop: Jajca - EKO izdelki</t>
  </si>
  <si>
    <t>Jajca iz ekološke reje, sveža razred A, velikost M</t>
  </si>
  <si>
    <t>Javno naročilo, sklop: Brezalkoholne pijače in voda - Konvencionalni izdelki</t>
  </si>
  <si>
    <t>Gazirana pijača, limona</t>
  </si>
  <si>
    <t>Gazirana pijača, z okusom kole</t>
  </si>
  <si>
    <t>Gazirana pijača, pomaranča</t>
  </si>
  <si>
    <t>Sadni sirup, različni okusi</t>
  </si>
  <si>
    <t>700 ml - 1,5 l</t>
  </si>
  <si>
    <t>Sadni nektar, breskev, minimalni sadni delež 50 %</t>
  </si>
  <si>
    <t>200 ml - 330 ml</t>
  </si>
  <si>
    <t>Sadni nektar, črni ribez, minimalni sadni delež 25 %</t>
  </si>
  <si>
    <t>Sadni nektar, jabolko, minimalni sadni delež 50 %</t>
  </si>
  <si>
    <t>750 ml - 2 l</t>
  </si>
  <si>
    <t>Sadni nektar, okus borovnica, minimalni sadni delež 35 %</t>
  </si>
  <si>
    <t>Sadni sok iz zgoščenega sadnega soka, pomaranča</t>
  </si>
  <si>
    <t>Sadni sok iz zgoščenega sadnega soka, jabolko, bistri</t>
  </si>
  <si>
    <t>Naravna mineralna voda gazirana</t>
  </si>
  <si>
    <t>Namizna voda</t>
  </si>
  <si>
    <t>200 ml - 500 ml</t>
  </si>
  <si>
    <t>1,5 l</t>
  </si>
  <si>
    <t>Javno naročilo, sklop: Čokolada in kakav - Konvencionalni izdelki</t>
  </si>
  <si>
    <t>Čokolada, mlečna, z  minimalno 30 % kakavovih delov</t>
  </si>
  <si>
    <t>Čokolada v prahu, z minimalno 35 % kakavovih delov</t>
  </si>
  <si>
    <t>Čokoladni namaz</t>
  </si>
  <si>
    <t>2,5 kg - 3,5 kg</t>
  </si>
  <si>
    <t>Kakav v prahu, minimalno 20 % delež kakavovega masla</t>
  </si>
  <si>
    <t>100 g - 400 g</t>
  </si>
  <si>
    <t>Instant sladkana mešanica z dodatkom kakava</t>
  </si>
  <si>
    <t>Kakav v prahu, minimalno 10 % delež kakavovega masla</t>
  </si>
  <si>
    <t>Čokolada, temna, z minimalno 70 % kakavovih delov</t>
  </si>
  <si>
    <t>70 g - 100 g</t>
  </si>
  <si>
    <t>Javno naročilo, sklop: Sveže sadje - Konvencionalni izdelki</t>
  </si>
  <si>
    <t>Banana, 1. kvalitete</t>
  </si>
  <si>
    <t>Limona, 1. kvalitete</t>
  </si>
  <si>
    <t>Grenivka, 1. kvalitete</t>
  </si>
  <si>
    <t>Pomaranča (oranžna), 1. kvalitete</t>
  </si>
  <si>
    <t>Pomaranča (rdeča), 1. kvalitete</t>
  </si>
  <si>
    <t>Mandarina, 1. kvalitete</t>
  </si>
  <si>
    <t>Klementina, 1. kvalitete</t>
  </si>
  <si>
    <t>Ananas, 1. kvalitete</t>
  </si>
  <si>
    <t>Grozdje namizno belo, 1. kvalitete</t>
  </si>
  <si>
    <t>Grozdje namizno rdeče, 1. kvalitete</t>
  </si>
  <si>
    <t>Nashi, 1. kvalitete</t>
  </si>
  <si>
    <t>Jabolka, različni kalibri, 1. kvalitete</t>
  </si>
  <si>
    <t>Hruške, zgodnje vrste, 1. kvalitete</t>
  </si>
  <si>
    <t>Jagode, 1. kvalitete</t>
  </si>
  <si>
    <t>Slive, zgodnje vrste, 1. kvalitete</t>
  </si>
  <si>
    <t>Ringlo, 1. kvalitete</t>
  </si>
  <si>
    <t>Češnje, srednje debele, zgodnje, 1. kvalitete</t>
  </si>
  <si>
    <t>Breskve, 1. kvalitete</t>
  </si>
  <si>
    <t>Nektarine, 1. kvalitete</t>
  </si>
  <si>
    <t>Marelice, 1. kvalitete</t>
  </si>
  <si>
    <t>Kaki vanilija, 1. kvalitete</t>
  </si>
  <si>
    <t>Kivi, 1. kvalitete</t>
  </si>
  <si>
    <t>Lubenica, 1. kvalitete</t>
  </si>
  <si>
    <t>Melona, 1. kvalitete</t>
  </si>
  <si>
    <t>Ameriške borovnice, 1. kvalitete</t>
  </si>
  <si>
    <t>250 g</t>
  </si>
  <si>
    <t>Hruške, pozne vrste, 1. kvalitete</t>
  </si>
  <si>
    <t>Javno naročilo, sklop: Sveže sadje - EKO izdelki</t>
  </si>
  <si>
    <t>Javno naročilo, sklop: Sveža zelenjava - Konvencionalni izdelki</t>
  </si>
  <si>
    <t>Šampinjoni</t>
  </si>
  <si>
    <t>Čebula, rjava, 1. kvalitete</t>
  </si>
  <si>
    <t>Česen, 1. kvalitete</t>
  </si>
  <si>
    <t>Jajčevci, 1. kvalitete</t>
  </si>
  <si>
    <t>Paprika, rdeča, 1. kvalitete</t>
  </si>
  <si>
    <t>Paprika, rumena, 1. kvalitete</t>
  </si>
  <si>
    <t>Paprika, zelena, 1. kvalitete</t>
  </si>
  <si>
    <t>Solata endivija, 1. kvalitete</t>
  </si>
  <si>
    <t>Solata, zelena, mehka, 1. kvalitete</t>
  </si>
  <si>
    <t>Radič, rdeč, 1. kvalitete</t>
  </si>
  <si>
    <t>Motovilec, 1. kvalitete</t>
  </si>
  <si>
    <t>Rukola, 1. kvalitete</t>
  </si>
  <si>
    <t>Ohrovt – glavnati, 1. kvalitete</t>
  </si>
  <si>
    <t>Cvetača, 1. kvalitete</t>
  </si>
  <si>
    <t>Por, 1. kvalitete</t>
  </si>
  <si>
    <t>Peteršilj, listi, 1. kvalitete</t>
  </si>
  <si>
    <t>Drobnjak</t>
  </si>
  <si>
    <t>Zelena gomolj, 1. kvalitete</t>
  </si>
  <si>
    <t>Blitva listi, 1. kvalitete</t>
  </si>
  <si>
    <t>Zelje belo, 1. kvalitete</t>
  </si>
  <si>
    <t>Zelje rdeče, 1. kvalitete</t>
  </si>
  <si>
    <t>Špinača, 1. kvalitete</t>
  </si>
  <si>
    <t>Šparglji, 1. kvalitete</t>
  </si>
  <si>
    <t>Buče hokaido, 1. kvalitete</t>
  </si>
  <si>
    <t>Korenje rumeno, 1. kvalitete</t>
  </si>
  <si>
    <t>Kumare, 1. kvalitete</t>
  </si>
  <si>
    <t>Koleraba rumena, 1. kvalitete</t>
  </si>
  <si>
    <t>Zelje, kitajsko, 1. kvalitete</t>
  </si>
  <si>
    <t>Sezonska solata, 1. kvalitete, očiščena, narezana</t>
  </si>
  <si>
    <t>Čebula, 1. kvalitete, olupljena, vakumsko pakirana</t>
  </si>
  <si>
    <t>Paradižnik grapolo, 1. kvalitete</t>
  </si>
  <si>
    <t>Solata, ledenka, 1. kvalitete</t>
  </si>
  <si>
    <t>Javno naročilo, sklop: Sveža zelenjava - EKO izdelki</t>
  </si>
  <si>
    <t>Bučke cukini, 1. kvalitete</t>
  </si>
  <si>
    <t>Korenje rdeče, 1. kvalitete</t>
  </si>
  <si>
    <t>Javno naročilo, sklop: Sveža zelenjava - Izdelki iz shem kakovosti</t>
  </si>
  <si>
    <t>Krhkolistna solata, 1. kvalitete</t>
  </si>
  <si>
    <t>Javno naročilo, sklop: Stročnice - Konvencionalni izdelki</t>
  </si>
  <si>
    <t>Leča</t>
  </si>
  <si>
    <t>Bob</t>
  </si>
  <si>
    <t>Fižol, bel</t>
  </si>
  <si>
    <t>Stročji fižol ploščati široki, zeleni</t>
  </si>
  <si>
    <t>Fižol, rdeč</t>
  </si>
  <si>
    <t>Fižol, rjav</t>
  </si>
  <si>
    <t>Fižol, pisan</t>
  </si>
  <si>
    <t>Javno naročilo, sklop: Stročnice - EKO izdelki</t>
  </si>
  <si>
    <t>Stročji fižol</t>
  </si>
  <si>
    <t>Javno naročilo, sklop: Riž - Konvencionalni izdelki</t>
  </si>
  <si>
    <t>Riž, okrogloznati, brušen</t>
  </si>
  <si>
    <t>Riž parabioled, srednjezrnati</t>
  </si>
  <si>
    <t>Javno naročilo, sklop: Kis - Konvencionalni izdelki</t>
  </si>
  <si>
    <t>Kis, vinski</t>
  </si>
  <si>
    <t>750 ml - 1 l</t>
  </si>
  <si>
    <t>Kis, jabolčni</t>
  </si>
  <si>
    <t>600 ml - 1,5 l</t>
  </si>
  <si>
    <t>Kis, balzamični</t>
  </si>
  <si>
    <t>500 ml - 1 l</t>
  </si>
  <si>
    <t>Javno naročilo, sklop: Kis - EKO izdelki</t>
  </si>
  <si>
    <t>Javno naročilo, sklop: Sladoled - Konvencionalni izdelki</t>
  </si>
  <si>
    <t>Sladoled, mlečni, banjica</t>
  </si>
  <si>
    <t>900 ml - 4,3 l</t>
  </si>
  <si>
    <t>Javno naročilo, sklop: Sladoled - Izdelki iz shem kakovosti</t>
  </si>
  <si>
    <t>Sladoled, mlečni, lonček</t>
  </si>
  <si>
    <t>70 ml - 135 ml</t>
  </si>
  <si>
    <t>Javno naročilo, sklop: Splošno prehrambeno blago - Konvencionalni izdelki</t>
  </si>
  <si>
    <t>Juha, gobova</t>
  </si>
  <si>
    <t>Juha, z govejimi cmočki</t>
  </si>
  <si>
    <t>1 kg - 2,4 kg</t>
  </si>
  <si>
    <t>Juha, zelenjavna kremna</t>
  </si>
  <si>
    <t>Kocka, kokošja</t>
  </si>
  <si>
    <t>110 g - 120 g</t>
  </si>
  <si>
    <t>Kocka, goveja</t>
  </si>
  <si>
    <t>Kocka, zelenjavna</t>
  </si>
  <si>
    <t>Prašek za puding, čokolada</t>
  </si>
  <si>
    <t>Prašek za puding, vanilija</t>
  </si>
  <si>
    <t>Prašek za puding, jagoda</t>
  </si>
  <si>
    <t>Rastlinska krema za stepanje</t>
  </si>
  <si>
    <t>Sladkor, kristalni</t>
  </si>
  <si>
    <t>Sladkor, rjavi</t>
  </si>
  <si>
    <t>Sladkor, mleti</t>
  </si>
  <si>
    <t>Sol, morska, nemleta, nejodirana, nerafinirana</t>
  </si>
  <si>
    <t>Sol, kamena, fino mleta, jodirana, rafinirana</t>
  </si>
  <si>
    <t>Vanilin sladkor</t>
  </si>
  <si>
    <t>Kvas sveži</t>
  </si>
  <si>
    <t>42 g</t>
  </si>
  <si>
    <t>Pecilni prašek</t>
  </si>
  <si>
    <t>12 g - 13 g</t>
  </si>
  <si>
    <t>Citronska kislina</t>
  </si>
  <si>
    <t>Soda bikarbona</t>
  </si>
  <si>
    <t>Jedilni koruzni škrob</t>
  </si>
  <si>
    <t>200 g</t>
  </si>
  <si>
    <t>Želatina v lističih</t>
  </si>
  <si>
    <t>20 g - 100 g</t>
  </si>
  <si>
    <t>Čokolada, jedilna</t>
  </si>
  <si>
    <t>100 g - 250 g</t>
  </si>
  <si>
    <t>Margarina</t>
  </si>
  <si>
    <t>10 g</t>
  </si>
  <si>
    <t>220 g - 250 g</t>
  </si>
  <si>
    <t>Kava, klasična turška, najmanj 75 % Arabice</t>
  </si>
  <si>
    <t>Kavni nadomestek (Proja in enakovredno)</t>
  </si>
  <si>
    <t>Čokoladno lešnikov namaz, vsebnost lešnikov minimalno 13 % in vsebnost manj mastnega kakava v prahu minimalno 8,5 %</t>
  </si>
  <si>
    <t>15 g - 20 g</t>
  </si>
  <si>
    <t>2,5 kg - 3 kg</t>
  </si>
  <si>
    <t>Sadno-žitna ploščica, različni okusi</t>
  </si>
  <si>
    <t>25 g - 30 g</t>
  </si>
  <si>
    <t>Instant pire</t>
  </si>
  <si>
    <t>210 g - 350 g</t>
  </si>
  <si>
    <t>Instant otroška kašica, sadni okus (kot frutolino in enakovredno)</t>
  </si>
  <si>
    <t>150 g - 500 g</t>
  </si>
  <si>
    <t>Kosmiči, koruzni</t>
  </si>
  <si>
    <t>250 g - 400 g</t>
  </si>
  <si>
    <t>Masleni keksi</t>
  </si>
  <si>
    <t>Otroški keksi iz biskvitnega testa (kot npr. savoiardi in enakovredno)</t>
  </si>
  <si>
    <t>Stevia</t>
  </si>
  <si>
    <t>75 g - 100 g</t>
  </si>
  <si>
    <t>Moka, rožičeva</t>
  </si>
  <si>
    <t>Pašteta, perutninska, alu lonček</t>
  </si>
  <si>
    <t>Pašteta, jetrna, alu lonček</t>
  </si>
  <si>
    <t>30 g - 50 g</t>
  </si>
  <si>
    <t>Marmelada, različni okusi</t>
  </si>
  <si>
    <t>20 g - 25 g</t>
  </si>
  <si>
    <t>Kakavov granulat za pripravo napitka</t>
  </si>
  <si>
    <t>Margarina v razpršilu (Rama Combi profi in enakovredno)</t>
  </si>
  <si>
    <t>3,7 l</t>
  </si>
  <si>
    <t>Tuna, kosi, v rastlinskem olju v konzervi</t>
  </si>
  <si>
    <t>1,7 kg - 2 kg</t>
  </si>
  <si>
    <t>Čokoladna figura, velikonočni zajček</t>
  </si>
  <si>
    <t>60 g - 80 g</t>
  </si>
  <si>
    <t>Domači rum</t>
  </si>
  <si>
    <t>Napolitanke, sadne</t>
  </si>
  <si>
    <t>Napolitanke, čokoladne</t>
  </si>
  <si>
    <t>Mini rolada, vanilijevo polnilo, oblita s čokolado</t>
  </si>
  <si>
    <t>28 g</t>
  </si>
  <si>
    <t>Sol, morska, fino mleta, jodirana, rafinirana</t>
  </si>
  <si>
    <t>Jušna zelenjava, narezana, sušena</t>
  </si>
  <si>
    <t>620 g - 1 kg</t>
  </si>
  <si>
    <t>Kosmiči, riževi (rižolino in enakovredno)</t>
  </si>
  <si>
    <t>150 g - 300 g</t>
  </si>
  <si>
    <t>Korneti, brez krone</t>
  </si>
  <si>
    <t>3 g - 7 g</t>
  </si>
  <si>
    <t>Mesni narezek, v konzervi</t>
  </si>
  <si>
    <t>80 g - 120 g</t>
  </si>
  <si>
    <t>Puranji narezek, v konzervi</t>
  </si>
  <si>
    <t>Voda, mineralna, gazirana, z dodanim magnezijem (Donat in enakovredno)</t>
  </si>
  <si>
    <t>Brezalkoholna pijača, gazirana, z okusom pomaranče (Fanta in enakovredno)</t>
  </si>
  <si>
    <t>Piškoti, masleni, brez sladkorja</t>
  </si>
  <si>
    <t>200 g - 300 g</t>
  </si>
  <si>
    <t>Omaka, instant, za pečenko (Knorr in enakovredno)</t>
  </si>
  <si>
    <t>Prašek za puding, lešnik</t>
  </si>
  <si>
    <t>Juha, zelenjavna, s testeninami</t>
  </si>
  <si>
    <t>Mešana marmelada</t>
  </si>
  <si>
    <t>Trdi bonboni, mentol</t>
  </si>
  <si>
    <t>Trdi bonboni sadni mešano</t>
  </si>
  <si>
    <t>Omaka worchester</t>
  </si>
  <si>
    <t>Bazilika, sušena</t>
  </si>
  <si>
    <t>Klinčki</t>
  </si>
  <si>
    <t>Origano</t>
  </si>
  <si>
    <t>Kus kus</t>
  </si>
  <si>
    <t>Škrob, koruzni</t>
  </si>
  <si>
    <t>Instant otroška kašica (čokolino in enakovredno)</t>
  </si>
  <si>
    <t>Mini rolada, lešnikovo polnilo, oblita s čokolado</t>
  </si>
  <si>
    <t>Instant otroška kašica, z rižem (kot rižolino in enakovredno)</t>
  </si>
  <si>
    <t>Instant otroška kašica, z grizom (kot grisolino in enakovredno)</t>
  </si>
  <si>
    <t>Instant otroška kašica, z medom (kot medolino in enakovredno)</t>
  </si>
  <si>
    <t>Instant otroška kašica, s čokolado in lešniki (kot čokolešnik in enakovredno)</t>
  </si>
  <si>
    <t>1,5 kg - 1,8 kg</t>
  </si>
  <si>
    <t>Javno naročilo, sklop: Izdelki brez laktoze - Konvencionalni izdelki</t>
  </si>
  <si>
    <t>Mleko, brez laktoze, sterilizirano, 3,2 % m. m. - 3,5 % m. m.</t>
  </si>
  <si>
    <t>Jogurt, navadni, brez laktoze</t>
  </si>
  <si>
    <t>160 g - 180 g</t>
  </si>
  <si>
    <t>Jogurt, sadni, brez laktoze, 2,5 % m.m. - 3,5 % m. m., 10 - 19 % sadnega deleža, nad 4 g dodanega sladkorja, brez laktoze</t>
  </si>
  <si>
    <t>150 g - 160 g</t>
  </si>
  <si>
    <t>Javno naročilo, sklop: Alkoholne pijače - Konvencionalni izdelki</t>
  </si>
  <si>
    <t>Vino vrhunsko ZGP, sorta: beli pinot (suho/ polsuho/ polsladko/ sladko)</t>
  </si>
  <si>
    <t>Vino kakovostno ZGP, sorta: modra frankinja (suho/ polsuho/ polsladko/ sladko)</t>
  </si>
  <si>
    <t>Vino kakovostno peneče ZGP,  sorta: cabernet savignon (suho/ polsuho/ polsladko/ sladko)</t>
  </si>
  <si>
    <t>Javno naročilo, sklop: Meso drobnice - Konvencionalni izdelki</t>
  </si>
  <si>
    <t>Jagnje, celo</t>
  </si>
  <si>
    <t>Javno naročilo, sklop: Perutninsko meso in mesni izdelki - Konvencionalni izdelki</t>
  </si>
  <si>
    <t>Raca, cela</t>
  </si>
  <si>
    <t>Gos, cela</t>
  </si>
  <si>
    <t>Hrenovka, piščančja, v naravnem ovoju, kos 90 g - 110 g, vakumsko pakiranje</t>
  </si>
  <si>
    <t>Prsa, dimljena puranja, v kosu</t>
  </si>
  <si>
    <t>Čevapčiči, piščančji, pakiranje v modificirani atmosferi</t>
  </si>
  <si>
    <t>480 g</t>
  </si>
  <si>
    <t>Klobasa posebna, piščančja, z vrtninami, v kosu</t>
  </si>
  <si>
    <t>Klobasa, posebna piščančja, v kosu</t>
  </si>
  <si>
    <t>500 g - 1,1 kg</t>
  </si>
  <si>
    <t>Medaljoni, piščančji</t>
  </si>
  <si>
    <t>Cordon blue, piščančji</t>
  </si>
  <si>
    <t>File, puranji, vakumsko pakiranje</t>
  </si>
  <si>
    <t>1 kg - 2,3 kg</t>
  </si>
  <si>
    <t>File, piščančji, zrezki, kos 120 g, rinfuza</t>
  </si>
  <si>
    <t>File, puranji, zrezki, kos 100 g - 120 g, rinfuza</t>
  </si>
  <si>
    <t>File, puranji, kocke 2x2, rinfuza</t>
  </si>
  <si>
    <t>Stegna, puranja, brez kosti in kože, kos 450 g - 550 g, rinfuza</t>
  </si>
  <si>
    <t>Želodci, piščančji</t>
  </si>
  <si>
    <t>Stegna, puranja, s kostjo in kožo</t>
  </si>
  <si>
    <t>Javno naročilo, sklop: Perutninsko meso in mesni izdelki - Izdelki iz shem kakovosti</t>
  </si>
  <si>
    <t>Jetra, srca, piščančja</t>
  </si>
  <si>
    <t>Piščanec cel, kos 1,5 kg</t>
  </si>
  <si>
    <t>File, piščančji, brez kosti in kože, kos 500 g, rinfuza</t>
  </si>
  <si>
    <t>File, piščančji, brez kosti in kože, kocke 2x2, rinfuza</t>
  </si>
  <si>
    <t>File, piščančji, zrezki, kos 140 g, rinfuza</t>
  </si>
  <si>
    <t>Krače, piščančje, kos 140 g, rinfuza</t>
  </si>
  <si>
    <t>Bedra, piščančja, kos 180 g - 300 g, rinfuza</t>
  </si>
  <si>
    <t>Javno naročilo, sklop: Kefir, iz kefirnih zrn - EKO izdelki</t>
  </si>
  <si>
    <t>Kefir, navadni, iz kefirnih zrn, z najmanj 3,2 % m.m.</t>
  </si>
  <si>
    <t>Javno naročilo, sklop: Izdelki brez glutena - Konvencionalni izdelki</t>
  </si>
  <si>
    <t>Moka, brez glutena</t>
  </si>
  <si>
    <t>Testenine, dolge, brez glutena</t>
  </si>
  <si>
    <t>Testenine, kratke, brez glutena</t>
  </si>
  <si>
    <t>Javno naročilo, sklop: Dietni izdelki - Konvencionalni izdelki</t>
  </si>
  <si>
    <t>Sojin napitek, okus vanilija</t>
  </si>
  <si>
    <t>Rižev napitek, sestavljen iz vode in minimalno 14 % riža, navadni</t>
  </si>
  <si>
    <t>200 ml - 1 l</t>
  </si>
  <si>
    <t>Ovseni napitek, sestavljen iz vode in minimalno 10 % ovsa</t>
  </si>
  <si>
    <t>Javno naročilo, sklop: Ribe in morski sadeži, zamrznjeni - Konvencionalni izdelki</t>
  </si>
  <si>
    <t>Lignji  (Loligo gahi) rezani panirani v moki iqf (individual quick frozen), zamrznjeni</t>
  </si>
  <si>
    <t>Gamberi 100-200 / kozice, zamrznjeni</t>
  </si>
  <si>
    <t>Morski sadeži- školjke- gamberi, zamrznjeni</t>
  </si>
  <si>
    <t>Oslič (Merluccius-vse vrste tega rodu), file, zamrznjen</t>
  </si>
  <si>
    <t>Oslič (Merluccius-vse vrste tega rodu), file, paniran, zamrznjen</t>
  </si>
  <si>
    <t>Javno naročilo, sklop: Ribe, konzervirane - Konvencionalni izdelki</t>
  </si>
  <si>
    <t>Skuša z zelenjavo, kosi, konzervirani</t>
  </si>
  <si>
    <t>115 g - 125 g</t>
  </si>
  <si>
    <t>Sardine v sončničnem olju, konzervirane</t>
  </si>
  <si>
    <t>90 g - 115 g</t>
  </si>
  <si>
    <t>Tuna, z zelenjavo, konzervirana</t>
  </si>
  <si>
    <t>105 g - 125 g</t>
  </si>
  <si>
    <t>Pašteta, tunina</t>
  </si>
  <si>
    <t>45 g - 50 g</t>
  </si>
  <si>
    <t>Javno naročilo, sklop: Hlajene testenine, priloge, testo - Konvencionalni izdelki</t>
  </si>
  <si>
    <t>Njoki</t>
  </si>
  <si>
    <t>Vlečeno testo, sveže</t>
  </si>
  <si>
    <t>Javno naročilo, sklop: Sladoled, brez laktoze - Konvencionalni izdelki</t>
  </si>
  <si>
    <t>Sladoled, kremni, brez laktoze, v lončku</t>
  </si>
  <si>
    <t>120 ml - 150 ml</t>
  </si>
  <si>
    <t>Javno naročilo, sklop: Kislo zelje in kisla repa - Konvencionalni izdelki</t>
  </si>
  <si>
    <t>Kisla repa, v vedru</t>
  </si>
  <si>
    <t>Javno naročilo, sklop: Smoothie in kaše - Konvencionalni izdelki</t>
  </si>
  <si>
    <t>Sadna kaša, jabolka, breskev</t>
  </si>
  <si>
    <t>120 g - 200 g</t>
  </si>
  <si>
    <t>Sadno-zelenjavna kaša, jabolko, korenček</t>
  </si>
  <si>
    <t>Sadno-žitna kaša, piškot, jabolko</t>
  </si>
  <si>
    <t>Sadno-žitna kaša, žita, jabolko</t>
  </si>
  <si>
    <t>Smoothie, iz različnih vrst sadja (pomarančne, jabolka, grozdje...)</t>
  </si>
  <si>
    <t>Javno naročilo, sklop: PARADIŽNIK - Konvencionalni izdelki</t>
  </si>
  <si>
    <t>Paradižnik, 1. kvalitete</t>
  </si>
  <si>
    <t>Paradižnik češnjevec, 1. kvalitete</t>
  </si>
  <si>
    <t>Javno naročilo, sklop: PARADIŽNIK - EKO izdelki</t>
  </si>
  <si>
    <t>Javno naročilo, sklop: Krompir - Konvencionalni izdelki</t>
  </si>
  <si>
    <t>Krompir, 1. kvalitete</t>
  </si>
  <si>
    <t>Krompir mladi, 1. kvalitete</t>
  </si>
  <si>
    <t>Javno naročilo, sklop: Krompir - EKO izdelki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</si>
</sst>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24]d\.\ mmmm\ yyyy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2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12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8"/>
      <name val="Arial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1C063"/>
        <bgColor indexed="64"/>
      </patternFill>
    </fill>
    <fill>
      <patternFill patternType="solid">
        <fgColor rgb="FF594219"/>
        <bgColor indexed="64"/>
      </patternFill>
    </fill>
    <fill>
      <patternFill patternType="solid">
        <fgColor rgb="FFE7EFD8"/>
        <bgColor indexed="64"/>
      </patternFill>
    </fill>
    <fill>
      <patternFill patternType="solid">
        <fgColor rgb="FFF0E8D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left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/>
    </xf>
    <xf numFmtId="0" fontId="17" fillId="3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/>
    </xf>
    <xf numFmtId="0" fontId="20" fillId="2" borderId="7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wrapText="1"/>
    </xf>
    <xf numFmtId="0" fontId="14" fillId="2" borderId="6" xfId="0" applyFont="1" applyFill="1" applyBorder="1"/>
    <xf numFmtId="4" fontId="9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8" fillId="5" borderId="0" xfId="0" applyFont="1" applyFill="1"/>
    <xf numFmtId="164" fontId="6" fillId="5" borderId="4" xfId="0" applyNumberFormat="1" applyFont="1" applyFill="1" applyBorder="1"/>
    <xf numFmtId="164" fontId="6" fillId="4" borderId="1" xfId="0" applyNumberFormat="1" applyFont="1" applyFill="1" applyBorder="1" applyAlignment="1">
      <alignment horizontal="right"/>
    </xf>
    <xf numFmtId="49" fontId="14" fillId="2" borderId="1" xfId="0" applyNumberFormat="1" applyFont="1" applyFill="1" applyBorder="1"/>
    <xf numFmtId="0" fontId="6" fillId="5" borderId="4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9" fillId="5" borderId="5" xfId="0" applyFont="1" applyFill="1" applyBorder="1" applyAlignment="1">
      <alignment horizontal="right"/>
    </xf>
    <xf numFmtId="4" fontId="9" fillId="6" borderId="8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4" fontId="10" fillId="5" borderId="3" xfId="0" applyNumberFormat="1" applyFont="1" applyFill="1" applyBorder="1" applyAlignment="1">
      <alignment horizontal="right"/>
    </xf>
    <xf numFmtId="0" fontId="8" fillId="6" borderId="8" xfId="0" applyFont="1" applyFill="1" applyBorder="1" applyAlignment="1">
      <alignment horizontal="left" wrapText="1"/>
    </xf>
    <xf numFmtId="49" fontId="8" fillId="6" borderId="8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wrapText="1"/>
    </xf>
    <xf numFmtId="0" fontId="21" fillId="3" borderId="5" xfId="0" applyFont="1" applyFill="1" applyBorder="1" applyAlignment="1">
      <alignment wrapText="1"/>
    </xf>
    <xf numFmtId="0" fontId="21" fillId="3" borderId="3" xfId="0" applyFont="1" applyFill="1" applyBorder="1"/>
    <xf numFmtId="0" fontId="21" fillId="2" borderId="3" xfId="0" applyFont="1" applyFill="1" applyBorder="1"/>
    <xf numFmtId="0" fontId="21" fillId="2" borderId="4" xfId="0" applyFont="1" applyFill="1" applyBorder="1"/>
    <xf numFmtId="0" fontId="21" fillId="3" borderId="4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/>
    </xf>
    <xf numFmtId="4" fontId="9" fillId="5" borderId="5" xfId="0" applyNumberFormat="1" applyFont="1" applyFill="1" applyBorder="1" applyAlignment="1">
      <alignment horizontal="right"/>
    </xf>
    <xf numFmtId="0" fontId="9" fillId="6" borderId="8" xfId="0" applyFont="1" applyFill="1" applyBorder="1" applyAlignment="1">
      <alignment horizontal="right"/>
    </xf>
    <xf numFmtId="0" fontId="6" fillId="5" borderId="2" xfId="0" applyFont="1" applyFill="1" applyBorder="1"/>
    <xf numFmtId="49" fontId="8" fillId="4" borderId="5" xfId="0" applyNumberFormat="1" applyFont="1" applyFill="1" applyBorder="1" applyAlignment="1">
      <alignment horizontal="left"/>
    </xf>
    <xf numFmtId="0" fontId="8" fillId="5" borderId="3" xfId="0" applyFont="1" applyFill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5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24" fillId="0" borderId="0" xfId="0" applyFont="1"/>
    <xf numFmtId="4" fontId="6" fillId="5" borderId="4" xfId="0" applyNumberFormat="1" applyFont="1" applyFill="1" applyBorder="1"/>
    <xf numFmtId="0" fontId="6" fillId="5" borderId="4" xfId="0" applyFont="1" applyFill="1" applyBorder="1"/>
    <xf numFmtId="165" fontId="0" fillId="0" borderId="0" xfId="0" applyNumberFormat="1"/>
    <xf numFmtId="0" fontId="3" fillId="4" borderId="1" xfId="0" applyFont="1" applyFill="1" applyBorder="1" applyAlignment="1" applyProtection="1">
      <alignment horizontal="left" vertical="top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8" fillId="6" borderId="8" xfId="0" applyFont="1" applyFill="1" applyBorder="1" applyAlignment="1" applyProtection="1">
      <alignment horizontal="left" wrapText="1"/>
      <protection locked="0"/>
    </xf>
    <xf numFmtId="0" fontId="9" fillId="6" borderId="8" xfId="0" applyFont="1" applyFill="1" applyBorder="1" applyAlignment="1" applyProtection="1">
      <alignment horizontal="right"/>
      <protection locked="0"/>
    </xf>
    <xf numFmtId="49" fontId="8" fillId="6" borderId="8" xfId="0" applyNumberFormat="1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 vertical="top" wrapText="1"/>
    </xf>
  </cellXfs>
  <cellStyles count="4">
    <cellStyle name="Navadno" xfId="0" builtinId="0"/>
    <cellStyle name="Navadno 2" xfId="1"/>
    <cellStyle name="Navadno 3" xfId="2"/>
    <cellStyle name="Normal 2" xfId="3"/>
  </cellStyles>
  <dxfs count="0"/>
  <tableStyles count="0" defaultTableStyle="TableStyleMedium2" defaultPivotStyle="PivotStyleLight16"/>
  <colors>
    <mruColors>
      <color rgb="FFA1C063"/>
      <color rgb="FFF0E8D1"/>
      <color rgb="FFE7EFD8"/>
      <color rgb="FF5942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/>
  </sheetViews>
  <sheetFormatPr defaultRowHeight="12.75" x14ac:dyDescent="0.2"/>
  <cols>
    <col min="1" max="1" width="35.140625" style="5" bestFit="1" customWidth="1"/>
    <col min="2" max="2" width="100.140625" style="17" customWidth="1"/>
    <col min="4" max="4" width="53" customWidth="1"/>
    <col min="9" max="9" width="42.28515625" customWidth="1"/>
  </cols>
  <sheetData>
    <row r="1" spans="1:9" x14ac:dyDescent="0.2">
      <c r="A1" s="18" t="s">
        <v>5</v>
      </c>
      <c r="B1" s="19" t="s">
        <v>29</v>
      </c>
    </row>
    <row r="2" spans="1:9" ht="21" customHeight="1" x14ac:dyDescent="0.2">
      <c r="A2" s="13" t="s">
        <v>27</v>
      </c>
      <c r="B2" s="15"/>
    </row>
    <row r="3" spans="1:9" s="1" customFormat="1" ht="20.25" customHeight="1" x14ac:dyDescent="0.3">
      <c r="A3" s="30" t="s">
        <v>73</v>
      </c>
      <c r="B3" s="81" t="s">
        <v>74</v>
      </c>
      <c r="C3" s="3"/>
      <c r="D3" s="3"/>
      <c r="E3" s="3"/>
      <c r="F3" s="3"/>
      <c r="G3" s="3"/>
      <c r="H3" s="3"/>
      <c r="I3" s="3"/>
    </row>
    <row r="4" spans="1:9" s="1" customFormat="1" ht="20.25" customHeight="1" x14ac:dyDescent="0.3">
      <c r="A4" s="12"/>
      <c r="B4" s="12"/>
      <c r="C4" s="3"/>
      <c r="D4" s="3"/>
      <c r="E4" s="3"/>
      <c r="F4" s="3"/>
      <c r="G4" s="3"/>
      <c r="H4" s="3"/>
      <c r="I4" s="3"/>
    </row>
    <row r="5" spans="1:9" s="1" customFormat="1" ht="21" customHeight="1" x14ac:dyDescent="0.3">
      <c r="A5" s="13" t="s">
        <v>1</v>
      </c>
      <c r="B5" s="12"/>
      <c r="C5" s="3"/>
      <c r="D5" s="3"/>
      <c r="E5" s="3"/>
      <c r="F5" s="3"/>
      <c r="G5" s="3"/>
      <c r="H5" s="3"/>
      <c r="I5" s="3"/>
    </row>
    <row r="6" spans="1:9" s="1" customFormat="1" ht="20.25" customHeight="1" x14ac:dyDescent="0.3">
      <c r="A6" s="31" t="s">
        <v>3</v>
      </c>
      <c r="B6" s="26" t="s">
        <v>75</v>
      </c>
      <c r="C6" s="3"/>
      <c r="D6" s="3"/>
      <c r="E6" s="3"/>
      <c r="F6" s="3"/>
      <c r="G6" s="3"/>
      <c r="H6" s="3"/>
      <c r="I6" s="3"/>
    </row>
    <row r="7" spans="1:9" s="1" customFormat="1" ht="20.25" customHeight="1" x14ac:dyDescent="0.3">
      <c r="A7" s="31" t="s">
        <v>4</v>
      </c>
      <c r="B7" s="27" t="s">
        <v>76</v>
      </c>
      <c r="C7" s="3"/>
      <c r="D7" s="3"/>
      <c r="E7" s="3"/>
      <c r="F7" s="3"/>
      <c r="G7" s="3"/>
      <c r="H7" s="3"/>
      <c r="I7" s="3"/>
    </row>
    <row r="8" spans="1:9" s="1" customFormat="1" ht="20.25" customHeight="1" x14ac:dyDescent="0.3">
      <c r="A8" s="31" t="s">
        <v>8</v>
      </c>
      <c r="B8" s="26" t="s">
        <v>77</v>
      </c>
      <c r="C8" s="3"/>
      <c r="D8" s="3"/>
      <c r="E8" s="3"/>
      <c r="F8" s="3"/>
      <c r="G8" s="3"/>
      <c r="H8" s="3"/>
      <c r="I8" s="3"/>
    </row>
    <row r="9" spans="1:9" s="1" customFormat="1" ht="20.25" customHeight="1" x14ac:dyDescent="0.3">
      <c r="A9" s="14"/>
      <c r="B9" s="12"/>
      <c r="C9" s="3"/>
      <c r="D9" s="3"/>
      <c r="E9" s="3"/>
      <c r="F9" s="3"/>
      <c r="G9" s="3"/>
      <c r="H9" s="3"/>
      <c r="I9" s="3"/>
    </row>
    <row r="10" spans="1:9" s="1" customFormat="1" ht="21" customHeight="1" x14ac:dyDescent="0.3">
      <c r="A10" s="13" t="s">
        <v>0</v>
      </c>
      <c r="B10" s="16"/>
      <c r="C10" s="3"/>
      <c r="D10" s="4"/>
      <c r="E10" s="3"/>
      <c r="F10" s="3"/>
      <c r="G10" s="3"/>
      <c r="H10" s="3"/>
      <c r="I10" s="3"/>
    </row>
    <row r="11" spans="1:9" s="1" customFormat="1" ht="20.25" customHeight="1" x14ac:dyDescent="0.3">
      <c r="A11" s="24" t="s">
        <v>3</v>
      </c>
      <c r="B11" s="82"/>
      <c r="C11" s="3"/>
      <c r="D11" s="3"/>
      <c r="E11" s="3"/>
      <c r="F11" s="3"/>
      <c r="G11" s="3"/>
      <c r="H11" s="3"/>
      <c r="I11" s="3"/>
    </row>
    <row r="12" spans="1:9" s="1" customFormat="1" ht="20.25" customHeight="1" x14ac:dyDescent="0.3">
      <c r="A12" s="24" t="s">
        <v>4</v>
      </c>
      <c r="B12" s="82"/>
      <c r="C12" s="3"/>
      <c r="D12" s="3"/>
      <c r="E12" s="3"/>
      <c r="F12" s="3"/>
      <c r="G12" s="3"/>
      <c r="H12" s="3"/>
      <c r="I12" s="3"/>
    </row>
    <row r="13" spans="1:9" s="1" customFormat="1" ht="20.25" customHeight="1" x14ac:dyDescent="0.3">
      <c r="A13" s="24" t="s">
        <v>8</v>
      </c>
      <c r="B13" s="82"/>
      <c r="C13" s="3"/>
      <c r="D13" s="3"/>
      <c r="E13" s="3"/>
      <c r="F13" s="3"/>
      <c r="G13" s="3"/>
      <c r="H13" s="3"/>
      <c r="I13" s="3"/>
    </row>
    <row r="14" spans="1:9" s="1" customFormat="1" ht="20.25" customHeight="1" x14ac:dyDescent="0.3">
      <c r="A14" s="25" t="s">
        <v>6</v>
      </c>
      <c r="B14" s="82"/>
      <c r="C14" s="3"/>
      <c r="D14" s="3"/>
      <c r="E14" s="3"/>
      <c r="F14" s="3"/>
      <c r="G14" s="3"/>
      <c r="H14" s="3"/>
      <c r="I14" s="3"/>
    </row>
    <row r="15" spans="1:9" s="1" customFormat="1" ht="20.25" customHeight="1" x14ac:dyDescent="0.3">
      <c r="A15" s="25" t="s">
        <v>7</v>
      </c>
      <c r="B15" s="82"/>
      <c r="C15" s="3"/>
      <c r="D15" s="3"/>
      <c r="E15" s="3"/>
      <c r="F15" s="3"/>
      <c r="G15" s="3"/>
      <c r="H15" s="3"/>
      <c r="I15" s="3"/>
    </row>
    <row r="16" spans="1:9" s="1" customFormat="1" ht="20.25" customHeight="1" x14ac:dyDescent="0.3">
      <c r="A16" s="14"/>
      <c r="B16" s="12"/>
      <c r="C16" s="3"/>
      <c r="D16" s="3"/>
      <c r="E16" s="3"/>
      <c r="F16" s="3"/>
      <c r="G16" s="3"/>
      <c r="H16" s="3"/>
      <c r="I16" s="3"/>
    </row>
    <row r="17" spans="1:9" s="1" customFormat="1" ht="20.25" customHeight="1" x14ac:dyDescent="0.3">
      <c r="A17" s="14"/>
      <c r="B17" s="12"/>
      <c r="C17" s="3"/>
      <c r="D17" s="3"/>
      <c r="E17" s="3"/>
      <c r="F17" s="3"/>
      <c r="G17" s="3"/>
      <c r="H17" s="3"/>
      <c r="I17" s="3"/>
    </row>
    <row r="18" spans="1:9" ht="21" customHeight="1" x14ac:dyDescent="0.2">
      <c r="A18" s="13" t="s">
        <v>25</v>
      </c>
      <c r="B18" s="80">
        <v>45198</v>
      </c>
    </row>
    <row r="19" spans="1:9" s="1" customFormat="1" ht="225.75" customHeight="1" x14ac:dyDescent="0.3">
      <c r="A19" s="31" t="s">
        <v>26</v>
      </c>
      <c r="B19" s="27"/>
      <c r="C19" s="3"/>
      <c r="D19" s="3"/>
      <c r="E19" s="3"/>
      <c r="F19" s="3"/>
      <c r="G19" s="3"/>
      <c r="H19" s="3"/>
      <c r="I19" s="3"/>
    </row>
  </sheetData>
  <sheetProtection password="CCC9" sheet="1" insertHyperlinks="0" deleteRows="0"/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366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367</v>
      </c>
      <c r="C6" s="36" t="s">
        <v>49</v>
      </c>
      <c r="D6" s="47">
        <v>90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368</v>
      </c>
      <c r="C7" s="36" t="s">
        <v>49</v>
      </c>
      <c r="D7" s="47">
        <v>90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369</v>
      </c>
      <c r="C8" s="36" t="s">
        <v>49</v>
      </c>
      <c r="D8" s="47">
        <v>90</v>
      </c>
      <c r="E8" s="29" t="s">
        <v>50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270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370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371</v>
      </c>
      <c r="C6" s="36" t="s">
        <v>223</v>
      </c>
      <c r="D6" s="47">
        <v>100</v>
      </c>
      <c r="E6" s="29" t="s">
        <v>50</v>
      </c>
      <c r="F6" s="83"/>
      <c r="G6" s="84"/>
      <c r="H6" s="51">
        <v>9.5</v>
      </c>
      <c r="I6" s="42">
        <f t="shared" ref="I6:I21" si="0">ROUND(G6*H6/100,2)</f>
        <v>0</v>
      </c>
      <c r="J6" s="68">
        <f t="shared" ref="J6:J21" si="1">ROUND(G6,2)+ROUND(I6,2)</f>
        <v>0</v>
      </c>
      <c r="K6" s="43">
        <f t="shared" ref="K6:K21" si="2">ROUND(D6*J6,2)</f>
        <v>0</v>
      </c>
      <c r="L6" s="84"/>
      <c r="M6" s="43">
        <f t="shared" ref="M6:M17" si="3">G6*L6</f>
        <v>0</v>
      </c>
      <c r="N6" s="55">
        <f t="shared" ref="N6:N21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372</v>
      </c>
      <c r="C7" s="36" t="s">
        <v>223</v>
      </c>
      <c r="D7" s="47">
        <v>100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373</v>
      </c>
      <c r="C8" s="36" t="s">
        <v>223</v>
      </c>
      <c r="D8" s="47">
        <v>100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374</v>
      </c>
      <c r="C9" s="36" t="s">
        <v>49</v>
      </c>
      <c r="D9" s="47">
        <v>300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375</v>
      </c>
      <c r="C10" s="36" t="s">
        <v>49</v>
      </c>
      <c r="D10" s="47">
        <v>810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376</v>
      </c>
      <c r="C11" s="36" t="s">
        <v>223</v>
      </c>
      <c r="D11" s="47">
        <v>1320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377</v>
      </c>
      <c r="C12" s="36" t="s">
        <v>378</v>
      </c>
      <c r="D12" s="47">
        <v>435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379</v>
      </c>
      <c r="C13" s="36" t="s">
        <v>131</v>
      </c>
      <c r="D13" s="47">
        <v>120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380</v>
      </c>
      <c r="C14" s="36" t="s">
        <v>131</v>
      </c>
      <c r="D14" s="47">
        <v>120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381</v>
      </c>
      <c r="C15" s="36" t="s">
        <v>147</v>
      </c>
      <c r="D15" s="47">
        <v>100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382</v>
      </c>
      <c r="C16" s="36" t="s">
        <v>193</v>
      </c>
      <c r="D16" s="47">
        <v>120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383</v>
      </c>
      <c r="C17" s="36" t="s">
        <v>193</v>
      </c>
      <c r="D17" s="47">
        <v>500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384</v>
      </c>
      <c r="C18" s="36" t="s">
        <v>385</v>
      </c>
      <c r="D18" s="47">
        <v>800</v>
      </c>
      <c r="E18" s="29" t="s">
        <v>57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>G18</f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386</v>
      </c>
      <c r="C19" s="36" t="s">
        <v>207</v>
      </c>
      <c r="D19" s="47">
        <v>1000</v>
      </c>
      <c r="E19" s="29" t="s">
        <v>57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>G19</f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387</v>
      </c>
      <c r="C20" s="36" t="s">
        <v>207</v>
      </c>
      <c r="D20" s="47">
        <v>1000</v>
      </c>
      <c r="E20" s="29" t="s">
        <v>57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>G20</f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388</v>
      </c>
      <c r="C21" s="36" t="s">
        <v>207</v>
      </c>
      <c r="D21" s="47">
        <v>1000</v>
      </c>
      <c r="E21" s="29" t="s">
        <v>57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>G21</f>
        <v>0</v>
      </c>
      <c r="N21" s="55">
        <f t="shared" si="4"/>
        <v>0</v>
      </c>
      <c r="O21" s="85"/>
      <c r="P21" s="85"/>
      <c r="Q21" s="85"/>
    </row>
    <row r="22" spans="1:17" x14ac:dyDescent="0.25">
      <c r="A22" s="49" t="str">
        <f>A5</f>
        <v>JK</v>
      </c>
      <c r="B22" s="72" t="s">
        <v>19</v>
      </c>
      <c r="C22" s="46"/>
      <c r="D22" s="46">
        <f>SUM(D6:D21)</f>
        <v>7925</v>
      </c>
      <c r="E22" s="46"/>
      <c r="F22" s="46"/>
      <c r="G22" s="46"/>
      <c r="H22" s="46"/>
      <c r="I22" s="46"/>
      <c r="J22" s="46"/>
      <c r="K22" s="78">
        <f>SUM(K6:K21)</f>
        <v>0</v>
      </c>
      <c r="L22" s="79"/>
      <c r="M22" s="46"/>
      <c r="N22" s="46"/>
      <c r="O22" s="46"/>
      <c r="P22" s="46"/>
      <c r="Q2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389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390</v>
      </c>
      <c r="C6" s="36" t="s">
        <v>391</v>
      </c>
      <c r="D6" s="47">
        <v>75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392</v>
      </c>
      <c r="C7" s="36" t="s">
        <v>393</v>
      </c>
      <c r="D7" s="47">
        <v>100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x14ac:dyDescent="0.25">
      <c r="A8" s="49" t="str">
        <f>A5</f>
        <v>JK</v>
      </c>
      <c r="B8" s="72" t="s">
        <v>19</v>
      </c>
      <c r="C8" s="46"/>
      <c r="D8" s="46">
        <f>SUM(D6:D7)</f>
        <v>175</v>
      </c>
      <c r="E8" s="46"/>
      <c r="F8" s="46"/>
      <c r="G8" s="46"/>
      <c r="H8" s="46"/>
      <c r="I8" s="46"/>
      <c r="J8" s="46"/>
      <c r="K8" s="78">
        <f>SUM(K6:K7)</f>
        <v>0</v>
      </c>
      <c r="L8" s="79"/>
      <c r="M8" s="46"/>
      <c r="N8" s="46"/>
      <c r="O8" s="46"/>
      <c r="P8" s="46"/>
      <c r="Q8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394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395</v>
      </c>
      <c r="C6" s="36" t="s">
        <v>127</v>
      </c>
      <c r="D6" s="47">
        <v>300</v>
      </c>
      <c r="E6" s="29" t="s">
        <v>50</v>
      </c>
      <c r="F6" s="83"/>
      <c r="G6" s="84"/>
      <c r="H6" s="51">
        <v>9.5</v>
      </c>
      <c r="I6" s="42">
        <f t="shared" ref="I6:I18" si="0">ROUND(G6*H6/100,2)</f>
        <v>0</v>
      </c>
      <c r="J6" s="68">
        <f t="shared" ref="J6:J18" si="1">ROUND(G6,2)+ROUND(I6,2)</f>
        <v>0</v>
      </c>
      <c r="K6" s="43">
        <f t="shared" ref="K6:K18" si="2">ROUND(D6*J6,2)</f>
        <v>0</v>
      </c>
      <c r="L6" s="84"/>
      <c r="M6" s="43">
        <f t="shared" ref="M6:M18" si="3">G6*L6</f>
        <v>0</v>
      </c>
      <c r="N6" s="55">
        <f t="shared" ref="N6:N18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396</v>
      </c>
      <c r="C7" s="36" t="s">
        <v>127</v>
      </c>
      <c r="D7" s="47">
        <v>100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397</v>
      </c>
      <c r="C8" s="36" t="s">
        <v>127</v>
      </c>
      <c r="D8" s="47">
        <v>200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398</v>
      </c>
      <c r="C9" s="36" t="s">
        <v>127</v>
      </c>
      <c r="D9" s="47">
        <v>200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399</v>
      </c>
      <c r="C10" s="36" t="s">
        <v>127</v>
      </c>
      <c r="D10" s="47">
        <v>200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400</v>
      </c>
      <c r="C11" s="36" t="s">
        <v>401</v>
      </c>
      <c r="D11" s="47">
        <v>200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402</v>
      </c>
      <c r="C12" s="36" t="s">
        <v>199</v>
      </c>
      <c r="D12" s="47">
        <v>100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403</v>
      </c>
      <c r="C13" s="36" t="s">
        <v>404</v>
      </c>
      <c r="D13" s="47">
        <v>100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405</v>
      </c>
      <c r="C14" s="36" t="s">
        <v>404</v>
      </c>
      <c r="D14" s="47">
        <v>100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406</v>
      </c>
      <c r="C15" s="36" t="s">
        <v>407</v>
      </c>
      <c r="D15" s="47">
        <v>300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408</v>
      </c>
      <c r="C16" s="36" t="s">
        <v>127</v>
      </c>
      <c r="D16" s="47">
        <v>50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409</v>
      </c>
      <c r="C17" s="36" t="s">
        <v>127</v>
      </c>
      <c r="D17" s="47">
        <v>30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410</v>
      </c>
      <c r="C18" s="36" t="s">
        <v>49</v>
      </c>
      <c r="D18" s="47">
        <v>20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x14ac:dyDescent="0.25">
      <c r="A19" s="49" t="str">
        <f>A5</f>
        <v>JK</v>
      </c>
      <c r="B19" s="72" t="s">
        <v>19</v>
      </c>
      <c r="C19" s="46"/>
      <c r="D19" s="46">
        <f>SUM(D6:D18)</f>
        <v>1900</v>
      </c>
      <c r="E19" s="46"/>
      <c r="F19" s="46"/>
      <c r="G19" s="46"/>
      <c r="H19" s="46"/>
      <c r="I19" s="46"/>
      <c r="J19" s="46"/>
      <c r="K19" s="78">
        <f>SUM(K6:K18)</f>
        <v>0</v>
      </c>
      <c r="L19" s="79"/>
      <c r="M19" s="46"/>
      <c r="N19" s="46"/>
      <c r="O19" s="46"/>
      <c r="P19" s="46"/>
      <c r="Q1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411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412</v>
      </c>
      <c r="C6" s="36" t="s">
        <v>192</v>
      </c>
      <c r="D6" s="47">
        <v>5</v>
      </c>
      <c r="E6" s="29" t="s">
        <v>50</v>
      </c>
      <c r="F6" s="83"/>
      <c r="G6" s="84"/>
      <c r="H6" s="51">
        <v>9.5</v>
      </c>
      <c r="I6" s="42">
        <f t="shared" ref="I6:I25" si="0">ROUND(G6*H6/100,2)</f>
        <v>0</v>
      </c>
      <c r="J6" s="68">
        <f t="shared" ref="J6:J25" si="1">ROUND(G6,2)+ROUND(I6,2)</f>
        <v>0</v>
      </c>
      <c r="K6" s="43">
        <f t="shared" ref="K6:K25" si="2">ROUND(D6*J6,2)</f>
        <v>0</v>
      </c>
      <c r="L6" s="84"/>
      <c r="M6" s="43">
        <f t="shared" ref="M6:M25" si="3">G6*L6</f>
        <v>0</v>
      </c>
      <c r="N6" s="55">
        <f t="shared" ref="N6:N25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413</v>
      </c>
      <c r="C7" s="36" t="s">
        <v>192</v>
      </c>
      <c r="D7" s="47">
        <v>80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414</v>
      </c>
      <c r="C8" s="36" t="s">
        <v>297</v>
      </c>
      <c r="D8" s="47">
        <v>3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415</v>
      </c>
      <c r="C9" s="36" t="s">
        <v>401</v>
      </c>
      <c r="D9" s="47">
        <v>20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416</v>
      </c>
      <c r="C10" s="36" t="s">
        <v>225</v>
      </c>
      <c r="D10" s="47">
        <v>1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417</v>
      </c>
      <c r="C11" s="36" t="s">
        <v>297</v>
      </c>
      <c r="D11" s="47">
        <v>40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418</v>
      </c>
      <c r="C12" s="36" t="s">
        <v>49</v>
      </c>
      <c r="D12" s="47">
        <v>15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419</v>
      </c>
      <c r="C13" s="36" t="s">
        <v>49</v>
      </c>
      <c r="D13" s="47">
        <v>5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420</v>
      </c>
      <c r="C14" s="36" t="s">
        <v>319</v>
      </c>
      <c r="D14" s="47">
        <v>15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421</v>
      </c>
      <c r="C15" s="36" t="s">
        <v>422</v>
      </c>
      <c r="D15" s="47">
        <v>3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423</v>
      </c>
      <c r="C16" s="36" t="s">
        <v>424</v>
      </c>
      <c r="D16" s="47">
        <v>3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425</v>
      </c>
      <c r="C17" s="36" t="s">
        <v>426</v>
      </c>
      <c r="D17" s="47">
        <v>6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427</v>
      </c>
      <c r="C18" s="36" t="s">
        <v>407</v>
      </c>
      <c r="D18" s="47">
        <v>1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428</v>
      </c>
      <c r="C19" s="36" t="s">
        <v>429</v>
      </c>
      <c r="D19" s="47">
        <v>30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430</v>
      </c>
      <c r="C20" s="36" t="s">
        <v>431</v>
      </c>
      <c r="D20" s="47">
        <v>10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432</v>
      </c>
      <c r="C21" s="36" t="s">
        <v>433</v>
      </c>
      <c r="D21" s="47">
        <v>3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434</v>
      </c>
      <c r="C22" s="36" t="s">
        <v>435</v>
      </c>
      <c r="D22" s="47">
        <v>1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436</v>
      </c>
      <c r="C23" s="36" t="s">
        <v>437</v>
      </c>
      <c r="D23" s="47">
        <v>9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438</v>
      </c>
      <c r="C24" s="36" t="s">
        <v>439</v>
      </c>
      <c r="D24" s="47">
        <v>3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440</v>
      </c>
      <c r="C25" s="36" t="s">
        <v>378</v>
      </c>
      <c r="D25" s="47">
        <v>12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x14ac:dyDescent="0.25">
      <c r="A26" s="49" t="str">
        <f>A5</f>
        <v>JK</v>
      </c>
      <c r="B26" s="72" t="s">
        <v>19</v>
      </c>
      <c r="C26" s="46"/>
      <c r="D26" s="46">
        <f>SUM(D6:D25)</f>
        <v>265</v>
      </c>
      <c r="E26" s="46"/>
      <c r="F26" s="46"/>
      <c r="G26" s="46"/>
      <c r="H26" s="46"/>
      <c r="I26" s="46"/>
      <c r="J26" s="46"/>
      <c r="K26" s="78">
        <f>SUM(K6:K25)</f>
        <v>0</v>
      </c>
      <c r="L26" s="79"/>
      <c r="M26" s="46"/>
      <c r="N26" s="46"/>
      <c r="O26" s="46"/>
      <c r="P26" s="46"/>
      <c r="Q26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441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442</v>
      </c>
      <c r="C6" s="36" t="s">
        <v>320</v>
      </c>
      <c r="D6" s="47">
        <v>80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443</v>
      </c>
      <c r="C7" s="36" t="s">
        <v>86</v>
      </c>
      <c r="D7" s="47">
        <v>20</v>
      </c>
      <c r="E7" s="29" t="s">
        <v>87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444</v>
      </c>
      <c r="C8" s="36" t="s">
        <v>86</v>
      </c>
      <c r="D8" s="47">
        <v>30</v>
      </c>
      <c r="E8" s="29" t="s">
        <v>87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445</v>
      </c>
      <c r="C9" s="36" t="s">
        <v>86</v>
      </c>
      <c r="D9" s="47">
        <v>7000</v>
      </c>
      <c r="E9" s="29" t="s">
        <v>87</v>
      </c>
      <c r="F9" s="83"/>
      <c r="G9" s="84"/>
      <c r="H9" s="51">
        <v>9.5</v>
      </c>
      <c r="I9" s="42">
        <f>ROUND(G9*H9/100,2)</f>
        <v>0</v>
      </c>
      <c r="J9" s="68">
        <f>ROUND(G9,2)+ROUND(I9,2)</f>
        <v>0</v>
      </c>
      <c r="K9" s="43">
        <f>ROUND(D9*J9,2)</f>
        <v>0</v>
      </c>
      <c r="L9" s="84"/>
      <c r="M9" s="43">
        <f>G9*L9</f>
        <v>0</v>
      </c>
      <c r="N9" s="55">
        <f>ROUND(M9+M9*H9/100,2)</f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446</v>
      </c>
      <c r="C10" s="36" t="s">
        <v>119</v>
      </c>
      <c r="D10" s="47">
        <v>100</v>
      </c>
      <c r="E10" s="29" t="s">
        <v>87</v>
      </c>
      <c r="F10" s="83"/>
      <c r="G10" s="84"/>
      <c r="H10" s="51">
        <v>9.5</v>
      </c>
      <c r="I10" s="42">
        <f>ROUND(G10*H10/100,2)</f>
        <v>0</v>
      </c>
      <c r="J10" s="68">
        <f>ROUND(G10,2)+ROUND(I10,2)</f>
        <v>0</v>
      </c>
      <c r="K10" s="43">
        <f>ROUND(D10*J10,2)</f>
        <v>0</v>
      </c>
      <c r="L10" s="84"/>
      <c r="M10" s="43">
        <f>G10*L10</f>
        <v>0</v>
      </c>
      <c r="N10" s="55">
        <f>ROUND(M10+M10*H10/100,2)</f>
        <v>0</v>
      </c>
      <c r="O10" s="85"/>
      <c r="P10" s="85"/>
      <c r="Q10" s="85"/>
    </row>
    <row r="11" spans="1:17" x14ac:dyDescent="0.25">
      <c r="A11" s="49" t="str">
        <f>A5</f>
        <v>JK</v>
      </c>
      <c r="B11" s="72" t="s">
        <v>19</v>
      </c>
      <c r="C11" s="46"/>
      <c r="D11" s="46">
        <f>SUM(D6:D10)</f>
        <v>7230</v>
      </c>
      <c r="E11" s="46"/>
      <c r="F11" s="46"/>
      <c r="G11" s="46"/>
      <c r="H11" s="46"/>
      <c r="I11" s="46"/>
      <c r="J11" s="46"/>
      <c r="K11" s="78">
        <f>SUM(K6:K10)</f>
        <v>0</v>
      </c>
      <c r="L11" s="79"/>
      <c r="M11" s="46"/>
      <c r="N11" s="46"/>
      <c r="O11" s="46"/>
      <c r="P11" s="46"/>
      <c r="Q11" s="46"/>
    </row>
    <row r="13" spans="1:17" ht="15.75" thickBot="1" x14ac:dyDescent="0.3">
      <c r="A13" s="50" t="s">
        <v>98</v>
      </c>
      <c r="B13" s="70" t="s">
        <v>447</v>
      </c>
      <c r="C13" s="70"/>
      <c r="D13" s="70"/>
      <c r="E13" s="70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15.75" thickBot="1" x14ac:dyDescent="0.3">
      <c r="A14" s="58">
        <v>1</v>
      </c>
      <c r="B14" s="71" t="s">
        <v>443</v>
      </c>
      <c r="C14" s="36" t="s">
        <v>86</v>
      </c>
      <c r="D14" s="47">
        <v>20</v>
      </c>
      <c r="E14" s="29" t="s">
        <v>87</v>
      </c>
      <c r="F14" s="83"/>
      <c r="G14" s="84"/>
      <c r="H14" s="51">
        <v>9.5</v>
      </c>
      <c r="I14" s="42">
        <f>ROUND(G14*H14/100,2)</f>
        <v>0</v>
      </c>
      <c r="J14" s="68">
        <f>ROUND(G14,2)+ROUND(I14,2)</f>
        <v>0</v>
      </c>
      <c r="K14" s="43">
        <f>ROUND(D14*J14,2)</f>
        <v>0</v>
      </c>
      <c r="L14" s="84"/>
      <c r="M14" s="43">
        <f>G14*L14</f>
        <v>0</v>
      </c>
      <c r="N14" s="55">
        <f>ROUND(M14+M14*H14/100,2)</f>
        <v>0</v>
      </c>
      <c r="O14" s="85"/>
      <c r="P14" s="85"/>
      <c r="Q14" s="85"/>
    </row>
    <row r="15" spans="1:17" x14ac:dyDescent="0.25">
      <c r="A15" s="49" t="str">
        <f>A13</f>
        <v>JE</v>
      </c>
      <c r="B15" s="72" t="s">
        <v>19</v>
      </c>
      <c r="C15" s="46"/>
      <c r="D15" s="46">
        <f>SUM(D14:D14)</f>
        <v>20</v>
      </c>
      <c r="E15" s="46"/>
      <c r="F15" s="46"/>
      <c r="G15" s="46"/>
      <c r="H15" s="46"/>
      <c r="I15" s="46"/>
      <c r="J15" s="46"/>
      <c r="K15" s="78">
        <f>SUM(K14:K14)</f>
        <v>0</v>
      </c>
      <c r="L15" s="79"/>
      <c r="M15" s="46"/>
      <c r="N15" s="46"/>
      <c r="O15" s="46"/>
      <c r="P15" s="46"/>
      <c r="Q15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448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449</v>
      </c>
      <c r="C6" s="36" t="s">
        <v>319</v>
      </c>
      <c r="D6" s="47">
        <v>120</v>
      </c>
      <c r="E6" s="29" t="s">
        <v>50</v>
      </c>
      <c r="F6" s="83"/>
      <c r="G6" s="84"/>
      <c r="H6" s="51">
        <v>9.5</v>
      </c>
      <c r="I6" s="42">
        <f t="shared" ref="I6:I12" si="0">ROUND(G6*H6/100,2)</f>
        <v>0</v>
      </c>
      <c r="J6" s="68">
        <f t="shared" ref="J6:J12" si="1">ROUND(G6,2)+ROUND(I6,2)</f>
        <v>0</v>
      </c>
      <c r="K6" s="43">
        <f t="shared" ref="K6:K12" si="2">ROUND(D6*J6,2)</f>
        <v>0</v>
      </c>
      <c r="L6" s="84"/>
      <c r="M6" s="43">
        <f t="shared" ref="M6:M12" si="3">G6*L6</f>
        <v>0</v>
      </c>
      <c r="N6" s="55">
        <f t="shared" ref="N6:N12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450</v>
      </c>
      <c r="C7" s="36" t="s">
        <v>328</v>
      </c>
      <c r="D7" s="47">
        <v>15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451</v>
      </c>
      <c r="C8" s="36" t="s">
        <v>112</v>
      </c>
      <c r="D8" s="47">
        <v>60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452</v>
      </c>
      <c r="C9" s="36" t="s">
        <v>437</v>
      </c>
      <c r="D9" s="47">
        <v>50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453</v>
      </c>
      <c r="C10" s="36" t="s">
        <v>437</v>
      </c>
      <c r="D10" s="47">
        <v>200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454</v>
      </c>
      <c r="C11" s="36" t="s">
        <v>455</v>
      </c>
      <c r="D11" s="47">
        <v>30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456</v>
      </c>
      <c r="C12" s="36" t="s">
        <v>319</v>
      </c>
      <c r="D12" s="47">
        <v>50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x14ac:dyDescent="0.25">
      <c r="A13" s="49" t="str">
        <f>A5</f>
        <v>JK</v>
      </c>
      <c r="B13" s="72" t="s">
        <v>19</v>
      </c>
      <c r="C13" s="46"/>
      <c r="D13" s="46">
        <f>SUM(D6:D12)</f>
        <v>525</v>
      </c>
      <c r="E13" s="46"/>
      <c r="F13" s="46"/>
      <c r="G13" s="46"/>
      <c r="H13" s="46"/>
      <c r="I13" s="46"/>
      <c r="J13" s="46"/>
      <c r="K13" s="78">
        <f>SUM(K6:K12)</f>
        <v>0</v>
      </c>
      <c r="L13" s="79"/>
      <c r="M13" s="46"/>
      <c r="N13" s="46"/>
      <c r="O13" s="46"/>
      <c r="P13" s="46"/>
      <c r="Q13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457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458</v>
      </c>
      <c r="C6" s="36" t="s">
        <v>459</v>
      </c>
      <c r="D6" s="47">
        <v>70000</v>
      </c>
      <c r="E6" s="29" t="s">
        <v>57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</f>
        <v>0</v>
      </c>
      <c r="N6" s="55">
        <f>ROUND(M6+M6*H6/100,2)</f>
        <v>0</v>
      </c>
      <c r="O6" s="85"/>
      <c r="P6" s="85"/>
      <c r="Q6" s="85"/>
    </row>
    <row r="7" spans="1:17" x14ac:dyDescent="0.25">
      <c r="A7" s="49" t="str">
        <f>A5</f>
        <v>JK</v>
      </c>
      <c r="B7" s="72" t="s">
        <v>19</v>
      </c>
      <c r="C7" s="46"/>
      <c r="D7" s="46">
        <f>SUM(D6:D6)</f>
        <v>70000</v>
      </c>
      <c r="E7" s="46"/>
      <c r="F7" s="46"/>
      <c r="G7" s="46"/>
      <c r="H7" s="46"/>
      <c r="I7" s="46"/>
      <c r="J7" s="46"/>
      <c r="K7" s="78">
        <f>SUM(K6:K6)</f>
        <v>0</v>
      </c>
      <c r="L7" s="79"/>
      <c r="M7" s="46"/>
      <c r="N7" s="46"/>
      <c r="O7" s="46"/>
      <c r="P7" s="46"/>
      <c r="Q7" s="46"/>
    </row>
    <row r="9" spans="1:17" ht="15.75" thickBot="1" x14ac:dyDescent="0.3">
      <c r="A9" s="50" t="s">
        <v>98</v>
      </c>
      <c r="B9" s="70" t="s">
        <v>460</v>
      </c>
      <c r="C9" s="70"/>
      <c r="D9" s="70"/>
      <c r="E9" s="70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5.75" thickBot="1" x14ac:dyDescent="0.3">
      <c r="A10" s="58">
        <v>1</v>
      </c>
      <c r="B10" s="71" t="s">
        <v>461</v>
      </c>
      <c r="C10" s="36" t="s">
        <v>459</v>
      </c>
      <c r="D10" s="47">
        <v>110000</v>
      </c>
      <c r="E10" s="29" t="s">
        <v>57</v>
      </c>
      <c r="F10" s="83"/>
      <c r="G10" s="84"/>
      <c r="H10" s="51">
        <v>9.5</v>
      </c>
      <c r="I10" s="42">
        <f>ROUND(G10*H10/100,2)</f>
        <v>0</v>
      </c>
      <c r="J10" s="68">
        <f>ROUND(G10,2)+ROUND(I10,2)</f>
        <v>0</v>
      </c>
      <c r="K10" s="43">
        <f>ROUND(D10*J10,2)</f>
        <v>0</v>
      </c>
      <c r="L10" s="84"/>
      <c r="M10" s="43">
        <f>G10</f>
        <v>0</v>
      </c>
      <c r="N10" s="55">
        <f>ROUND(M10+M10*H10/100,2)</f>
        <v>0</v>
      </c>
      <c r="O10" s="85"/>
      <c r="P10" s="85"/>
      <c r="Q10" s="85"/>
    </row>
    <row r="11" spans="1:17" x14ac:dyDescent="0.25">
      <c r="A11" s="49" t="str">
        <f>A9</f>
        <v>JE</v>
      </c>
      <c r="B11" s="72" t="s">
        <v>19</v>
      </c>
      <c r="C11" s="46"/>
      <c r="D11" s="46">
        <f>SUM(D10:D10)</f>
        <v>110000</v>
      </c>
      <c r="E11" s="46"/>
      <c r="F11" s="46"/>
      <c r="G11" s="46"/>
      <c r="H11" s="46"/>
      <c r="I11" s="46"/>
      <c r="J11" s="46"/>
      <c r="K11" s="78">
        <f>SUM(K10:K10)</f>
        <v>0</v>
      </c>
      <c r="L11" s="79"/>
      <c r="M11" s="46"/>
      <c r="N11" s="46"/>
      <c r="O11" s="46"/>
      <c r="P11" s="46"/>
      <c r="Q11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462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463</v>
      </c>
      <c r="C6" s="36" t="s">
        <v>97</v>
      </c>
      <c r="D6" s="47">
        <v>600</v>
      </c>
      <c r="E6" s="29" t="s">
        <v>57</v>
      </c>
      <c r="F6" s="83"/>
      <c r="G6" s="84"/>
      <c r="H6" s="51">
        <v>9.5</v>
      </c>
      <c r="I6" s="42">
        <f t="shared" ref="I6:I22" si="0">ROUND(G6*H6/100,2)</f>
        <v>0</v>
      </c>
      <c r="J6" s="68">
        <f t="shared" ref="J6:J22" si="1">ROUND(G6,2)+ROUND(I6,2)</f>
        <v>0</v>
      </c>
      <c r="K6" s="43">
        <f t="shared" ref="K6:K22" si="2">ROUND(D6*J6,2)</f>
        <v>0</v>
      </c>
      <c r="L6" s="84"/>
      <c r="M6" s="43">
        <f>G6</f>
        <v>0</v>
      </c>
      <c r="N6" s="55">
        <f t="shared" ref="N6:N22" si="3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464</v>
      </c>
      <c r="C7" s="36" t="s">
        <v>97</v>
      </c>
      <c r="D7" s="47">
        <v>150</v>
      </c>
      <c r="E7" s="29" t="s">
        <v>87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>G7*L7</f>
        <v>0</v>
      </c>
      <c r="N7" s="55">
        <f t="shared" si="3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465</v>
      </c>
      <c r="C8" s="36" t="s">
        <v>97</v>
      </c>
      <c r="D8" s="47">
        <v>100</v>
      </c>
      <c r="E8" s="29" t="s">
        <v>57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>G8</f>
        <v>0</v>
      </c>
      <c r="N8" s="55">
        <f t="shared" si="3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466</v>
      </c>
      <c r="C9" s="36" t="s">
        <v>467</v>
      </c>
      <c r="D9" s="47">
        <v>1500</v>
      </c>
      <c r="E9" s="29" t="s">
        <v>87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>G9*L9</f>
        <v>0</v>
      </c>
      <c r="N9" s="55">
        <f t="shared" si="3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468</v>
      </c>
      <c r="C10" s="36" t="s">
        <v>469</v>
      </c>
      <c r="D10" s="47">
        <v>1600</v>
      </c>
      <c r="E10" s="29" t="s">
        <v>57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>G10</f>
        <v>0</v>
      </c>
      <c r="N10" s="55">
        <f t="shared" si="3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470</v>
      </c>
      <c r="C11" s="36" t="s">
        <v>469</v>
      </c>
      <c r="D11" s="47">
        <v>3000</v>
      </c>
      <c r="E11" s="29" t="s">
        <v>57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>G11</f>
        <v>0</v>
      </c>
      <c r="N11" s="55">
        <f t="shared" si="3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471</v>
      </c>
      <c r="C12" s="36" t="s">
        <v>469</v>
      </c>
      <c r="D12" s="47">
        <v>200</v>
      </c>
      <c r="E12" s="29" t="s">
        <v>57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>G12</f>
        <v>0</v>
      </c>
      <c r="N12" s="55">
        <f t="shared" si="3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471</v>
      </c>
      <c r="C13" s="36" t="s">
        <v>472</v>
      </c>
      <c r="D13" s="47">
        <v>1800</v>
      </c>
      <c r="E13" s="29" t="s">
        <v>87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ref="M13:M18" si="4">G13*L13</f>
        <v>0</v>
      </c>
      <c r="N13" s="55">
        <f t="shared" si="3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468</v>
      </c>
      <c r="C14" s="36" t="s">
        <v>472</v>
      </c>
      <c r="D14" s="47">
        <v>800</v>
      </c>
      <c r="E14" s="29" t="s">
        <v>87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4"/>
        <v>0</v>
      </c>
      <c r="N14" s="55">
        <f t="shared" si="3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473</v>
      </c>
      <c r="C15" s="36" t="s">
        <v>472</v>
      </c>
      <c r="D15" s="47">
        <v>200</v>
      </c>
      <c r="E15" s="29" t="s">
        <v>87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4"/>
        <v>0</v>
      </c>
      <c r="N15" s="55">
        <f t="shared" si="3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474</v>
      </c>
      <c r="C16" s="36" t="s">
        <v>469</v>
      </c>
      <c r="D16" s="47">
        <v>1600</v>
      </c>
      <c r="E16" s="29" t="s">
        <v>87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4"/>
        <v>0</v>
      </c>
      <c r="N16" s="55">
        <f t="shared" si="3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474</v>
      </c>
      <c r="C17" s="36" t="s">
        <v>472</v>
      </c>
      <c r="D17" s="47">
        <v>840</v>
      </c>
      <c r="E17" s="29" t="s">
        <v>87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4"/>
        <v>0</v>
      </c>
      <c r="N17" s="55">
        <f t="shared" si="3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475</v>
      </c>
      <c r="C18" s="36" t="s">
        <v>472</v>
      </c>
      <c r="D18" s="47">
        <v>600</v>
      </c>
      <c r="E18" s="29" t="s">
        <v>87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4"/>
        <v>0</v>
      </c>
      <c r="N18" s="55">
        <f t="shared" si="3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476</v>
      </c>
      <c r="C19" s="36" t="s">
        <v>122</v>
      </c>
      <c r="D19" s="47">
        <v>600</v>
      </c>
      <c r="E19" s="29" t="s">
        <v>57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>G19</f>
        <v>0</v>
      </c>
      <c r="N19" s="55">
        <f t="shared" si="3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476</v>
      </c>
      <c r="C20" s="36" t="s">
        <v>86</v>
      </c>
      <c r="D20" s="47">
        <v>800</v>
      </c>
      <c r="E20" s="29" t="s">
        <v>87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>G20*L20</f>
        <v>0</v>
      </c>
      <c r="N20" s="55">
        <f t="shared" si="3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477</v>
      </c>
      <c r="C21" s="36" t="s">
        <v>478</v>
      </c>
      <c r="D21" s="47">
        <v>4500</v>
      </c>
      <c r="E21" s="29" t="s">
        <v>57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>G21</f>
        <v>0</v>
      </c>
      <c r="N21" s="55">
        <f t="shared" si="3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477</v>
      </c>
      <c r="C22" s="36" t="s">
        <v>479</v>
      </c>
      <c r="D22" s="47">
        <v>500</v>
      </c>
      <c r="E22" s="29" t="s">
        <v>87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>G22*L22</f>
        <v>0</v>
      </c>
      <c r="N22" s="55">
        <f t="shared" si="3"/>
        <v>0</v>
      </c>
      <c r="O22" s="85"/>
      <c r="P22" s="85"/>
      <c r="Q22" s="85"/>
    </row>
    <row r="23" spans="1:17" x14ac:dyDescent="0.25">
      <c r="A23" s="49" t="str">
        <f>A5</f>
        <v>JK</v>
      </c>
      <c r="B23" s="72" t="s">
        <v>19</v>
      </c>
      <c r="C23" s="46"/>
      <c r="D23" s="46">
        <f>SUM(D6:D22)</f>
        <v>19390</v>
      </c>
      <c r="E23" s="46"/>
      <c r="F23" s="46"/>
      <c r="G23" s="46"/>
      <c r="H23" s="46"/>
      <c r="I23" s="46"/>
      <c r="J23" s="46"/>
      <c r="K23" s="78">
        <f>SUM(K6:K22)</f>
        <v>0</v>
      </c>
      <c r="L23" s="79"/>
      <c r="M23" s="46"/>
      <c r="N23" s="46"/>
      <c r="O23" s="46"/>
      <c r="P23" s="46"/>
      <c r="Q23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480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481</v>
      </c>
      <c r="C6" s="36" t="s">
        <v>129</v>
      </c>
      <c r="D6" s="47">
        <v>300</v>
      </c>
      <c r="E6" s="29" t="s">
        <v>57</v>
      </c>
      <c r="F6" s="83"/>
      <c r="G6" s="84"/>
      <c r="H6" s="51">
        <v>9.5</v>
      </c>
      <c r="I6" s="42">
        <f t="shared" ref="I6:I13" si="0">ROUND(G6*H6/100,2)</f>
        <v>0</v>
      </c>
      <c r="J6" s="68">
        <f t="shared" ref="J6:J13" si="1">ROUND(G6,2)+ROUND(I6,2)</f>
        <v>0</v>
      </c>
      <c r="K6" s="43">
        <f t="shared" ref="K6:K13" si="2">ROUND(D6*J6,2)</f>
        <v>0</v>
      </c>
      <c r="L6" s="84"/>
      <c r="M6" s="43">
        <f>G6</f>
        <v>0</v>
      </c>
      <c r="N6" s="55">
        <f t="shared" ref="N6:N13" si="3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482</v>
      </c>
      <c r="C7" s="36" t="s">
        <v>129</v>
      </c>
      <c r="D7" s="47">
        <v>200</v>
      </c>
      <c r="E7" s="29" t="s">
        <v>57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>G7</f>
        <v>0</v>
      </c>
      <c r="N7" s="55">
        <f t="shared" si="3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483</v>
      </c>
      <c r="C8" s="36" t="s">
        <v>484</v>
      </c>
      <c r="D8" s="47">
        <v>10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ref="M8:M13" si="4">G8*L8</f>
        <v>0</v>
      </c>
      <c r="N8" s="55">
        <f t="shared" si="3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485</v>
      </c>
      <c r="C9" s="36" t="s">
        <v>486</v>
      </c>
      <c r="D9" s="47">
        <v>30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4"/>
        <v>0</v>
      </c>
      <c r="N9" s="55">
        <f t="shared" si="3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487</v>
      </c>
      <c r="C10" s="36" t="s">
        <v>147</v>
      </c>
      <c r="D10" s="47">
        <v>5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4"/>
        <v>0</v>
      </c>
      <c r="N10" s="55">
        <f t="shared" si="3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485</v>
      </c>
      <c r="C11" s="36" t="s">
        <v>91</v>
      </c>
      <c r="D11" s="47">
        <v>30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4"/>
        <v>0</v>
      </c>
      <c r="N11" s="55">
        <f t="shared" si="3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488</v>
      </c>
      <c r="C12" s="36" t="s">
        <v>486</v>
      </c>
      <c r="D12" s="47">
        <v>20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4"/>
        <v>0</v>
      </c>
      <c r="N12" s="55">
        <f t="shared" si="3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489</v>
      </c>
      <c r="C13" s="36" t="s">
        <v>490</v>
      </c>
      <c r="D13" s="47">
        <v>2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4"/>
        <v>0</v>
      </c>
      <c r="N13" s="55">
        <f t="shared" si="3"/>
        <v>0</v>
      </c>
      <c r="O13" s="85"/>
      <c r="P13" s="85"/>
      <c r="Q13" s="85"/>
    </row>
    <row r="14" spans="1:17" x14ac:dyDescent="0.25">
      <c r="A14" s="49" t="str">
        <f>A5</f>
        <v>JK</v>
      </c>
      <c r="B14" s="72" t="s">
        <v>19</v>
      </c>
      <c r="C14" s="46"/>
      <c r="D14" s="46">
        <f>SUM(D6:D13)</f>
        <v>597</v>
      </c>
      <c r="E14" s="46"/>
      <c r="F14" s="46"/>
      <c r="G14" s="46"/>
      <c r="H14" s="46"/>
      <c r="I14" s="46"/>
      <c r="J14" s="46"/>
      <c r="K14" s="78">
        <f>SUM(K6:K13)</f>
        <v>0</v>
      </c>
      <c r="L14" s="79"/>
      <c r="M14" s="46"/>
      <c r="N14" s="46"/>
      <c r="O14" s="46"/>
      <c r="P14" s="46"/>
      <c r="Q14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workbookViewId="0">
      <selection sqref="A1:C1"/>
    </sheetView>
  </sheetViews>
  <sheetFormatPr defaultRowHeight="15" x14ac:dyDescent="0.25"/>
  <cols>
    <col min="1" max="1" width="7.42578125" style="8" bestFit="1" customWidth="1"/>
    <col min="2" max="2" width="48.5703125" style="8" bestFit="1" customWidth="1"/>
    <col min="3" max="3" width="72.7109375" style="6" customWidth="1"/>
    <col min="4" max="4" width="14.42578125" style="6" bestFit="1" customWidth="1"/>
    <col min="5" max="5" width="12" style="6" bestFit="1" customWidth="1"/>
    <col min="6" max="6" width="23.28515625" style="6" bestFit="1" customWidth="1"/>
    <col min="7" max="7" width="19.28515625" style="6" customWidth="1"/>
    <col min="8" max="8" width="15.5703125" style="6" bestFit="1" customWidth="1"/>
    <col min="9" max="9" width="10.28515625" style="6" bestFit="1" customWidth="1"/>
    <col min="10" max="10" width="23.28515625" style="6" bestFit="1" customWidth="1"/>
    <col min="11" max="11" width="23.7109375" style="6" bestFit="1" customWidth="1"/>
    <col min="12" max="12" width="13.7109375" style="6" bestFit="1" customWidth="1"/>
    <col min="13" max="14" width="22.28515625" style="6" bestFit="1" customWidth="1"/>
    <col min="15" max="15" width="21.5703125" style="6" bestFit="1" customWidth="1"/>
    <col min="16" max="16" width="13.140625" style="6" bestFit="1" customWidth="1"/>
    <col min="17" max="17" width="17" style="6" bestFit="1" customWidth="1"/>
    <col min="18" max="18" width="25.28515625" style="6" customWidth="1"/>
    <col min="19" max="16384" width="9.140625" style="6"/>
  </cols>
  <sheetData>
    <row r="1" spans="1:4" ht="21" x14ac:dyDescent="0.35">
      <c r="A1" s="86" t="s">
        <v>2</v>
      </c>
      <c r="B1" s="86"/>
      <c r="C1" s="86"/>
      <c r="D1" s="11"/>
    </row>
    <row r="2" spans="1:4" ht="43.5" customHeight="1" x14ac:dyDescent="0.35">
      <c r="A2" s="87" t="s">
        <v>24</v>
      </c>
      <c r="B2" s="87"/>
      <c r="C2" s="87"/>
      <c r="D2" s="11"/>
    </row>
    <row r="4" spans="1:4" ht="19.5" thickBot="1" x14ac:dyDescent="0.35">
      <c r="A4" s="40" t="s">
        <v>10</v>
      </c>
      <c r="B4" s="40" t="s">
        <v>11</v>
      </c>
      <c r="C4" s="41" t="s">
        <v>12</v>
      </c>
    </row>
    <row r="5" spans="1:4" ht="31.5" x14ac:dyDescent="0.35">
      <c r="A5" s="37">
        <v>1</v>
      </c>
      <c r="B5" s="38" t="s">
        <v>18</v>
      </c>
      <c r="C5" s="39" t="s">
        <v>36</v>
      </c>
      <c r="D5" s="11"/>
    </row>
    <row r="6" spans="1:4" ht="23.25" x14ac:dyDescent="0.35">
      <c r="A6" s="33">
        <v>2</v>
      </c>
      <c r="B6" s="34" t="s">
        <v>62</v>
      </c>
      <c r="C6" s="35" t="s">
        <v>37</v>
      </c>
      <c r="D6" s="11"/>
    </row>
    <row r="7" spans="1:4" ht="23.25" x14ac:dyDescent="0.35">
      <c r="A7" s="33">
        <v>3</v>
      </c>
      <c r="B7" s="34" t="s">
        <v>63</v>
      </c>
      <c r="C7" s="35" t="s">
        <v>38</v>
      </c>
      <c r="D7" s="11"/>
    </row>
    <row r="8" spans="1:4" ht="24" thickBot="1" x14ac:dyDescent="0.4">
      <c r="A8" s="33">
        <v>4</v>
      </c>
      <c r="B8" s="34" t="s">
        <v>13</v>
      </c>
      <c r="C8" s="35" t="s">
        <v>39</v>
      </c>
      <c r="D8" s="11"/>
    </row>
    <row r="9" spans="1:4" s="7" customFormat="1" ht="24" thickBot="1" x14ac:dyDescent="0.25">
      <c r="A9" s="32">
        <v>5</v>
      </c>
      <c r="B9" s="53" t="s">
        <v>40</v>
      </c>
      <c r="C9" s="54" t="s">
        <v>67</v>
      </c>
    </row>
    <row r="10" spans="1:4" s="7" customFormat="1" ht="24" thickBot="1" x14ac:dyDescent="0.25">
      <c r="A10" s="32">
        <v>6</v>
      </c>
      <c r="B10" s="53" t="s">
        <v>66</v>
      </c>
      <c r="C10" s="54" t="s">
        <v>68</v>
      </c>
    </row>
    <row r="11" spans="1:4" s="7" customFormat="1" ht="30" x14ac:dyDescent="0.2">
      <c r="A11" s="32">
        <v>7</v>
      </c>
      <c r="B11" s="23" t="s">
        <v>9</v>
      </c>
      <c r="C11" s="59" t="s">
        <v>17</v>
      </c>
    </row>
    <row r="12" spans="1:4" s="7" customFormat="1" ht="23.25" x14ac:dyDescent="0.2">
      <c r="A12" s="32">
        <v>8</v>
      </c>
      <c r="B12" s="23" t="s">
        <v>23</v>
      </c>
      <c r="C12" s="28" t="s">
        <v>31</v>
      </c>
    </row>
    <row r="13" spans="1:4" s="7" customFormat="1" ht="23.25" x14ac:dyDescent="0.2">
      <c r="A13" s="32">
        <v>9</v>
      </c>
      <c r="B13" s="23" t="s">
        <v>69</v>
      </c>
      <c r="C13" s="28" t="s">
        <v>70</v>
      </c>
    </row>
    <row r="14" spans="1:4" s="7" customFormat="1" ht="24" thickBot="1" x14ac:dyDescent="0.25">
      <c r="A14" s="32">
        <v>10</v>
      </c>
      <c r="B14" s="23" t="s">
        <v>30</v>
      </c>
      <c r="C14" s="28" t="s">
        <v>71</v>
      </c>
    </row>
    <row r="15" spans="1:4" s="7" customFormat="1" ht="24" thickBot="1" x14ac:dyDescent="0.25">
      <c r="A15" s="32">
        <v>11</v>
      </c>
      <c r="B15" s="23" t="s">
        <v>64</v>
      </c>
      <c r="C15" s="54" t="s">
        <v>72</v>
      </c>
    </row>
    <row r="16" spans="1:4" s="7" customFormat="1" ht="23.25" x14ac:dyDescent="0.2">
      <c r="A16" s="32">
        <v>12</v>
      </c>
      <c r="B16" s="53" t="s">
        <v>41</v>
      </c>
      <c r="C16" s="28" t="s">
        <v>32</v>
      </c>
    </row>
    <row r="17" spans="1:17" s="7" customFormat="1" ht="24" thickBot="1" x14ac:dyDescent="0.25">
      <c r="A17" s="32">
        <v>13</v>
      </c>
      <c r="B17" s="53" t="s">
        <v>42</v>
      </c>
      <c r="C17" s="28" t="s">
        <v>33</v>
      </c>
    </row>
    <row r="18" spans="1:17" s="7" customFormat="1" ht="45" customHeight="1" thickBot="1" x14ac:dyDescent="0.25">
      <c r="A18" s="32">
        <v>14</v>
      </c>
      <c r="B18" s="53" t="s">
        <v>35</v>
      </c>
      <c r="C18" s="54" t="s">
        <v>34</v>
      </c>
    </row>
    <row r="19" spans="1:17" s="7" customFormat="1" ht="24" thickBot="1" x14ac:dyDescent="0.25">
      <c r="A19" s="32">
        <v>15</v>
      </c>
      <c r="B19" s="53" t="s">
        <v>14</v>
      </c>
      <c r="C19" s="54" t="s">
        <v>28</v>
      </c>
    </row>
    <row r="20" spans="1:17" s="7" customFormat="1" ht="24" thickBot="1" x14ac:dyDescent="0.25">
      <c r="A20" s="32">
        <v>16</v>
      </c>
      <c r="B20" s="53" t="s">
        <v>15</v>
      </c>
      <c r="C20" s="54" t="s">
        <v>16</v>
      </c>
    </row>
    <row r="21" spans="1:17" x14ac:dyDescent="0.25">
      <c r="A21" s="73"/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3" spans="1:17" ht="18.75" x14ac:dyDescent="0.3">
      <c r="A23" s="77" t="s">
        <v>43</v>
      </c>
    </row>
    <row r="25" spans="1:17" ht="15.75" x14ac:dyDescent="0.25">
      <c r="A25" s="4" t="s">
        <v>44</v>
      </c>
    </row>
    <row r="27" spans="1:17" ht="21" x14ac:dyDescent="0.35">
      <c r="A27" s="63" t="s">
        <v>20</v>
      </c>
      <c r="B27" s="64"/>
      <c r="C27" s="64"/>
      <c r="D27" s="64"/>
      <c r="E27" s="64"/>
      <c r="F27" s="62" t="s">
        <v>21</v>
      </c>
      <c r="G27" s="62"/>
      <c r="H27" s="60"/>
      <c r="I27" s="60"/>
      <c r="J27" s="65"/>
      <c r="K27" s="60"/>
      <c r="L27" s="65"/>
      <c r="M27" s="65"/>
      <c r="N27" s="60"/>
      <c r="O27" s="60"/>
      <c r="P27" s="60"/>
      <c r="Q27" s="61"/>
    </row>
    <row r="28" spans="1:17" ht="90" x14ac:dyDescent="0.25">
      <c r="A28" s="20"/>
      <c r="B28" s="75" t="s">
        <v>18</v>
      </c>
      <c r="C28" s="21" t="s">
        <v>62</v>
      </c>
      <c r="D28" s="21" t="s">
        <v>63</v>
      </c>
      <c r="E28" s="21" t="s">
        <v>13</v>
      </c>
      <c r="F28" s="22" t="s">
        <v>40</v>
      </c>
      <c r="G28" s="22" t="s">
        <v>66</v>
      </c>
      <c r="H28" s="22" t="s">
        <v>9</v>
      </c>
      <c r="I28" s="22" t="s">
        <v>23</v>
      </c>
      <c r="J28" s="22" t="s">
        <v>69</v>
      </c>
      <c r="K28" s="22" t="s">
        <v>30</v>
      </c>
      <c r="L28" s="22" t="s">
        <v>64</v>
      </c>
      <c r="M28" s="22" t="s">
        <v>41</v>
      </c>
      <c r="N28" s="22" t="s">
        <v>42</v>
      </c>
      <c r="O28" s="22" t="s">
        <v>35</v>
      </c>
      <c r="P28" s="22" t="s">
        <v>14</v>
      </c>
      <c r="Q28" s="22" t="s">
        <v>15</v>
      </c>
    </row>
    <row r="29" spans="1:17" ht="18.75" x14ac:dyDescent="0.3">
      <c r="A29" s="48" t="s">
        <v>22</v>
      </c>
      <c r="B29" s="44">
        <v>1</v>
      </c>
      <c r="C29" s="76">
        <v>2</v>
      </c>
      <c r="D29" s="76">
        <v>3</v>
      </c>
      <c r="E29" s="76">
        <v>4</v>
      </c>
      <c r="F29" s="67">
        <v>5</v>
      </c>
      <c r="G29" s="67">
        <v>6</v>
      </c>
      <c r="H29" s="66">
        <v>7</v>
      </c>
      <c r="I29" s="67">
        <v>8</v>
      </c>
      <c r="J29" s="67">
        <v>9</v>
      </c>
      <c r="K29" s="66">
        <v>10</v>
      </c>
      <c r="L29" s="67">
        <v>11</v>
      </c>
      <c r="M29" s="67">
        <v>12</v>
      </c>
      <c r="N29" s="66">
        <v>13</v>
      </c>
      <c r="O29" s="67">
        <v>14</v>
      </c>
      <c r="P29" s="67">
        <v>15</v>
      </c>
      <c r="Q29" s="66">
        <v>16</v>
      </c>
    </row>
    <row r="31" spans="1:17" ht="15.75" thickBot="1" x14ac:dyDescent="0.3">
      <c r="A31" s="50" t="s">
        <v>46</v>
      </c>
      <c r="B31" s="70" t="s">
        <v>47</v>
      </c>
      <c r="C31" s="70"/>
      <c r="D31" s="70"/>
      <c r="E31" s="70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ht="15.75" thickBot="1" x14ac:dyDescent="0.3">
      <c r="A32" s="58"/>
      <c r="B32" s="71" t="s">
        <v>48</v>
      </c>
      <c r="C32" s="36" t="s">
        <v>49</v>
      </c>
      <c r="D32" s="47">
        <v>532</v>
      </c>
      <c r="E32" s="29" t="s">
        <v>50</v>
      </c>
      <c r="F32" s="56" t="s">
        <v>51</v>
      </c>
      <c r="G32" s="69">
        <v>1.2</v>
      </c>
      <c r="H32" s="51">
        <v>9.5</v>
      </c>
      <c r="I32" s="42">
        <v>0.11</v>
      </c>
      <c r="J32" s="68">
        <v>1.31</v>
      </c>
      <c r="K32" s="43">
        <v>696.92</v>
      </c>
      <c r="L32" s="52">
        <v>1</v>
      </c>
      <c r="M32" s="43">
        <v>1.2</v>
      </c>
      <c r="N32" s="55">
        <v>1.31</v>
      </c>
      <c r="O32" s="57" t="s">
        <v>52</v>
      </c>
      <c r="P32" s="57" t="s">
        <v>53</v>
      </c>
      <c r="Q32" s="57" t="s">
        <v>54</v>
      </c>
    </row>
    <row r="33" spans="1:17" x14ac:dyDescent="0.25">
      <c r="A33" s="49" t="s">
        <v>46</v>
      </c>
      <c r="B33" s="72" t="s">
        <v>19</v>
      </c>
      <c r="C33" s="46"/>
      <c r="D33" s="46">
        <v>532</v>
      </c>
      <c r="E33" s="46"/>
      <c r="F33" s="46"/>
      <c r="G33" s="46"/>
      <c r="H33" s="46"/>
      <c r="I33" s="46"/>
      <c r="J33" s="46"/>
      <c r="K33" s="78">
        <v>696.9</v>
      </c>
      <c r="L33" s="46"/>
      <c r="M33" s="46"/>
      <c r="N33" s="46"/>
      <c r="O33" s="46"/>
      <c r="P33" s="46"/>
      <c r="Q33" s="46"/>
    </row>
    <row r="35" spans="1:17" ht="15.75" x14ac:dyDescent="0.25">
      <c r="A35" s="4" t="s">
        <v>45</v>
      </c>
    </row>
    <row r="37" spans="1:17" ht="21" x14ac:dyDescent="0.35">
      <c r="A37" s="63" t="s">
        <v>20</v>
      </c>
      <c r="B37" s="64"/>
      <c r="C37" s="64"/>
      <c r="D37" s="64"/>
      <c r="E37" s="64"/>
      <c r="F37" s="62" t="s">
        <v>21</v>
      </c>
      <c r="G37" s="62"/>
      <c r="H37" s="60"/>
      <c r="I37" s="60"/>
      <c r="J37" s="65"/>
      <c r="K37" s="60"/>
      <c r="L37" s="65"/>
      <c r="M37" s="65"/>
      <c r="N37" s="60"/>
      <c r="O37" s="60"/>
      <c r="P37" s="60"/>
      <c r="Q37" s="61"/>
    </row>
    <row r="38" spans="1:17" ht="90" x14ac:dyDescent="0.25">
      <c r="A38" s="20"/>
      <c r="B38" s="75" t="s">
        <v>18</v>
      </c>
      <c r="C38" s="21" t="s">
        <v>62</v>
      </c>
      <c r="D38" s="21" t="s">
        <v>63</v>
      </c>
      <c r="E38" s="21" t="s">
        <v>13</v>
      </c>
      <c r="F38" s="22" t="s">
        <v>40</v>
      </c>
      <c r="G38" s="22" t="s">
        <v>66</v>
      </c>
      <c r="H38" s="22" t="s">
        <v>9</v>
      </c>
      <c r="I38" s="22" t="s">
        <v>23</v>
      </c>
      <c r="J38" s="22" t="s">
        <v>69</v>
      </c>
      <c r="K38" s="22" t="s">
        <v>30</v>
      </c>
      <c r="L38" s="22" t="s">
        <v>64</v>
      </c>
      <c r="M38" s="22" t="s">
        <v>41</v>
      </c>
      <c r="N38" s="22" t="s">
        <v>42</v>
      </c>
      <c r="O38" s="22" t="s">
        <v>35</v>
      </c>
      <c r="P38" s="22" t="s">
        <v>14</v>
      </c>
      <c r="Q38" s="22" t="s">
        <v>15</v>
      </c>
    </row>
    <row r="39" spans="1:17" ht="18.75" x14ac:dyDescent="0.3">
      <c r="A39" s="48" t="s">
        <v>22</v>
      </c>
      <c r="B39" s="44">
        <v>1</v>
      </c>
      <c r="C39" s="76">
        <v>2</v>
      </c>
      <c r="D39" s="76">
        <v>3</v>
      </c>
      <c r="E39" s="76">
        <v>4</v>
      </c>
      <c r="F39" s="67">
        <v>5</v>
      </c>
      <c r="G39" s="67">
        <v>6</v>
      </c>
      <c r="H39" s="66">
        <v>7</v>
      </c>
      <c r="I39" s="67">
        <v>8</v>
      </c>
      <c r="J39" s="67">
        <v>9</v>
      </c>
      <c r="K39" s="66">
        <v>10</v>
      </c>
      <c r="L39" s="67">
        <v>11</v>
      </c>
      <c r="M39" s="67">
        <v>12</v>
      </c>
      <c r="N39" s="66">
        <v>13</v>
      </c>
      <c r="O39" s="67">
        <v>14</v>
      </c>
      <c r="P39" s="67">
        <v>15</v>
      </c>
      <c r="Q39" s="66">
        <v>16</v>
      </c>
    </row>
    <row r="41" spans="1:17" ht="15.75" thickBot="1" x14ac:dyDescent="0.3">
      <c r="A41" s="50" t="s">
        <v>46</v>
      </c>
      <c r="B41" s="70" t="s">
        <v>55</v>
      </c>
      <c r="C41" s="70"/>
      <c r="D41" s="70"/>
      <c r="E41" s="7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ht="15.75" thickBot="1" x14ac:dyDescent="0.3">
      <c r="A42" s="58"/>
      <c r="B42" s="71" t="s">
        <v>65</v>
      </c>
      <c r="C42" s="36" t="s">
        <v>56</v>
      </c>
      <c r="D42" s="47">
        <v>1352</v>
      </c>
      <c r="E42" s="29" t="s">
        <v>57</v>
      </c>
      <c r="F42" s="56" t="s">
        <v>58</v>
      </c>
      <c r="G42" s="69">
        <v>0.9</v>
      </c>
      <c r="H42" s="51">
        <v>9.5</v>
      </c>
      <c r="I42" s="42">
        <v>0.09</v>
      </c>
      <c r="J42" s="68">
        <v>0.99</v>
      </c>
      <c r="K42" s="43">
        <v>1338.48</v>
      </c>
      <c r="L42" s="52">
        <v>0.15</v>
      </c>
      <c r="M42" s="43">
        <v>0.9</v>
      </c>
      <c r="N42" s="55">
        <v>0.99</v>
      </c>
      <c r="O42" s="57" t="s">
        <v>59</v>
      </c>
      <c r="P42" s="57" t="s">
        <v>60</v>
      </c>
      <c r="Q42" s="57" t="s">
        <v>61</v>
      </c>
    </row>
    <row r="43" spans="1:17" x14ac:dyDescent="0.25">
      <c r="A43" s="49" t="s">
        <v>46</v>
      </c>
      <c r="B43" s="72" t="s">
        <v>19</v>
      </c>
      <c r="C43" s="46"/>
      <c r="D43" s="46">
        <v>1352</v>
      </c>
      <c r="E43" s="46"/>
      <c r="F43" s="46"/>
      <c r="G43" s="46"/>
      <c r="H43" s="46"/>
      <c r="I43" s="46"/>
      <c r="J43" s="46"/>
      <c r="K43" s="78">
        <v>1338.48</v>
      </c>
      <c r="L43" s="46"/>
      <c r="M43" s="46"/>
      <c r="N43" s="46"/>
      <c r="O43" s="46"/>
      <c r="P43" s="46"/>
      <c r="Q43" s="46"/>
    </row>
  </sheetData>
  <mergeCells count="2">
    <mergeCell ref="A1:C1"/>
    <mergeCell ref="A2:C2"/>
  </mergeCells>
  <pageMargins left="0.7" right="0.7" top="0.75" bottom="0.75" header="0.3" footer="0.3"/>
  <pageSetup paperSize="9" scale="3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491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492</v>
      </c>
      <c r="C6" s="36" t="s">
        <v>49</v>
      </c>
      <c r="D6" s="47">
        <v>3300</v>
      </c>
      <c r="E6" s="29" t="s">
        <v>50</v>
      </c>
      <c r="F6" s="83"/>
      <c r="G6" s="84"/>
      <c r="H6" s="51">
        <v>9.5</v>
      </c>
      <c r="I6" s="42">
        <f t="shared" ref="I6:I31" si="0">ROUND(G6*H6/100,2)</f>
        <v>0</v>
      </c>
      <c r="J6" s="68">
        <f t="shared" ref="J6:J31" si="1">ROUND(G6,2)+ROUND(I6,2)</f>
        <v>0</v>
      </c>
      <c r="K6" s="43">
        <f t="shared" ref="K6:K31" si="2">ROUND(D6*J6,2)</f>
        <v>0</v>
      </c>
      <c r="L6" s="84"/>
      <c r="M6" s="43">
        <f t="shared" ref="M6:M31" si="3">G6*L6</f>
        <v>0</v>
      </c>
      <c r="N6" s="55">
        <f t="shared" ref="N6:N31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493</v>
      </c>
      <c r="C7" s="36" t="s">
        <v>49</v>
      </c>
      <c r="D7" s="47">
        <v>2000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494</v>
      </c>
      <c r="C8" s="36" t="s">
        <v>49</v>
      </c>
      <c r="D8" s="47">
        <v>100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495</v>
      </c>
      <c r="C9" s="36" t="s">
        <v>49</v>
      </c>
      <c r="D9" s="47">
        <v>4500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496</v>
      </c>
      <c r="C10" s="36" t="s">
        <v>49</v>
      </c>
      <c r="D10" s="47">
        <v>200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497</v>
      </c>
      <c r="C11" s="36" t="s">
        <v>49</v>
      </c>
      <c r="D11" s="47">
        <v>2000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498</v>
      </c>
      <c r="C12" s="36" t="s">
        <v>49</v>
      </c>
      <c r="D12" s="47">
        <v>600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499</v>
      </c>
      <c r="C13" s="36" t="s">
        <v>49</v>
      </c>
      <c r="D13" s="47">
        <v>10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500</v>
      </c>
      <c r="C14" s="36" t="s">
        <v>49</v>
      </c>
      <c r="D14" s="47">
        <v>100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501</v>
      </c>
      <c r="C15" s="36" t="s">
        <v>49</v>
      </c>
      <c r="D15" s="47">
        <v>110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502</v>
      </c>
      <c r="C16" s="36" t="s">
        <v>49</v>
      </c>
      <c r="D16" s="47">
        <v>150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503</v>
      </c>
      <c r="C17" s="36" t="s">
        <v>49</v>
      </c>
      <c r="D17" s="47">
        <v>2000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504</v>
      </c>
      <c r="C18" s="36" t="s">
        <v>49</v>
      </c>
      <c r="D18" s="47">
        <v>500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505</v>
      </c>
      <c r="C19" s="36" t="s">
        <v>192</v>
      </c>
      <c r="D19" s="47">
        <v>50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506</v>
      </c>
      <c r="C20" s="36" t="s">
        <v>49</v>
      </c>
      <c r="D20" s="47">
        <v>150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507</v>
      </c>
      <c r="C21" s="36" t="s">
        <v>49</v>
      </c>
      <c r="D21" s="47">
        <v>120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508</v>
      </c>
      <c r="C22" s="36" t="s">
        <v>192</v>
      </c>
      <c r="D22" s="47">
        <v>15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509</v>
      </c>
      <c r="C23" s="36" t="s">
        <v>49</v>
      </c>
      <c r="D23" s="47">
        <v>800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510</v>
      </c>
      <c r="C24" s="36" t="s">
        <v>49</v>
      </c>
      <c r="D24" s="47">
        <v>700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511</v>
      </c>
      <c r="C25" s="36" t="s">
        <v>49</v>
      </c>
      <c r="D25" s="47">
        <v>300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512</v>
      </c>
      <c r="C26" s="36" t="s">
        <v>49</v>
      </c>
      <c r="D26" s="47">
        <v>300</v>
      </c>
      <c r="E26" s="29" t="s">
        <v>50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513</v>
      </c>
      <c r="C27" s="36" t="s">
        <v>49</v>
      </c>
      <c r="D27" s="47">
        <v>400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ht="15.75" thickBot="1" x14ac:dyDescent="0.3">
      <c r="A28" s="58">
        <v>23</v>
      </c>
      <c r="B28" s="71" t="s">
        <v>514</v>
      </c>
      <c r="C28" s="36" t="s">
        <v>49</v>
      </c>
      <c r="D28" s="47">
        <v>500</v>
      </c>
      <c r="E28" s="29" t="s">
        <v>50</v>
      </c>
      <c r="F28" s="83"/>
      <c r="G28" s="84"/>
      <c r="H28" s="51">
        <v>9.5</v>
      </c>
      <c r="I28" s="42">
        <f t="shared" si="0"/>
        <v>0</v>
      </c>
      <c r="J28" s="68">
        <f t="shared" si="1"/>
        <v>0</v>
      </c>
      <c r="K28" s="43">
        <f t="shared" si="2"/>
        <v>0</v>
      </c>
      <c r="L28" s="84"/>
      <c r="M28" s="43">
        <f t="shared" si="3"/>
        <v>0</v>
      </c>
      <c r="N28" s="55">
        <f t="shared" si="4"/>
        <v>0</v>
      </c>
      <c r="O28" s="85"/>
      <c r="P28" s="85"/>
      <c r="Q28" s="85"/>
    </row>
    <row r="29" spans="1:17" ht="15.75" thickBot="1" x14ac:dyDescent="0.3">
      <c r="A29" s="58">
        <v>24</v>
      </c>
      <c r="B29" s="71" t="s">
        <v>515</v>
      </c>
      <c r="C29" s="36" t="s">
        <v>49</v>
      </c>
      <c r="D29" s="47">
        <v>70</v>
      </c>
      <c r="E29" s="29" t="s">
        <v>50</v>
      </c>
      <c r="F29" s="83"/>
      <c r="G29" s="84"/>
      <c r="H29" s="51">
        <v>9.5</v>
      </c>
      <c r="I29" s="42">
        <f t="shared" si="0"/>
        <v>0</v>
      </c>
      <c r="J29" s="68">
        <f t="shared" si="1"/>
        <v>0</v>
      </c>
      <c r="K29" s="43">
        <f t="shared" si="2"/>
        <v>0</v>
      </c>
      <c r="L29" s="84"/>
      <c r="M29" s="43">
        <f t="shared" si="3"/>
        <v>0</v>
      </c>
      <c r="N29" s="55">
        <f t="shared" si="4"/>
        <v>0</v>
      </c>
      <c r="O29" s="85"/>
      <c r="P29" s="85"/>
      <c r="Q29" s="85"/>
    </row>
    <row r="30" spans="1:17" ht="15.75" thickBot="1" x14ac:dyDescent="0.3">
      <c r="A30" s="58">
        <v>25</v>
      </c>
      <c r="B30" s="71" t="s">
        <v>516</v>
      </c>
      <c r="C30" s="36" t="s">
        <v>517</v>
      </c>
      <c r="D30" s="47">
        <v>20</v>
      </c>
      <c r="E30" s="29" t="s">
        <v>50</v>
      </c>
      <c r="F30" s="83"/>
      <c r="G30" s="84"/>
      <c r="H30" s="51">
        <v>9.5</v>
      </c>
      <c r="I30" s="42">
        <f t="shared" si="0"/>
        <v>0</v>
      </c>
      <c r="J30" s="68">
        <f t="shared" si="1"/>
        <v>0</v>
      </c>
      <c r="K30" s="43">
        <f t="shared" si="2"/>
        <v>0</v>
      </c>
      <c r="L30" s="84"/>
      <c r="M30" s="43">
        <f t="shared" si="3"/>
        <v>0</v>
      </c>
      <c r="N30" s="55">
        <f t="shared" si="4"/>
        <v>0</v>
      </c>
      <c r="O30" s="85"/>
      <c r="P30" s="85"/>
      <c r="Q30" s="85"/>
    </row>
    <row r="31" spans="1:17" ht="15.75" thickBot="1" x14ac:dyDescent="0.3">
      <c r="A31" s="58">
        <v>26</v>
      </c>
      <c r="B31" s="71" t="s">
        <v>518</v>
      </c>
      <c r="C31" s="36" t="s">
        <v>49</v>
      </c>
      <c r="D31" s="47">
        <v>500</v>
      </c>
      <c r="E31" s="29" t="s">
        <v>50</v>
      </c>
      <c r="F31" s="83"/>
      <c r="G31" s="84"/>
      <c r="H31" s="51">
        <v>9.5</v>
      </c>
      <c r="I31" s="42">
        <f t="shared" si="0"/>
        <v>0</v>
      </c>
      <c r="J31" s="68">
        <f t="shared" si="1"/>
        <v>0</v>
      </c>
      <c r="K31" s="43">
        <f t="shared" si="2"/>
        <v>0</v>
      </c>
      <c r="L31" s="84"/>
      <c r="M31" s="43">
        <f t="shared" si="3"/>
        <v>0</v>
      </c>
      <c r="N31" s="55">
        <f t="shared" si="4"/>
        <v>0</v>
      </c>
      <c r="O31" s="85"/>
      <c r="P31" s="85"/>
      <c r="Q31" s="85"/>
    </row>
    <row r="32" spans="1:17" x14ac:dyDescent="0.25">
      <c r="A32" s="49" t="str">
        <f>A5</f>
        <v>JK</v>
      </c>
      <c r="B32" s="72" t="s">
        <v>19</v>
      </c>
      <c r="C32" s="46"/>
      <c r="D32" s="46">
        <f>SUM(D6:D31)</f>
        <v>19495</v>
      </c>
      <c r="E32" s="46"/>
      <c r="F32" s="46"/>
      <c r="G32" s="46"/>
      <c r="H32" s="46"/>
      <c r="I32" s="46"/>
      <c r="J32" s="46"/>
      <c r="K32" s="78">
        <f>SUM(K6:K31)</f>
        <v>0</v>
      </c>
      <c r="L32" s="79"/>
      <c r="M32" s="46"/>
      <c r="N32" s="46"/>
      <c r="O32" s="46"/>
      <c r="P32" s="46"/>
      <c r="Q32" s="46"/>
    </row>
    <row r="34" spans="1:17" ht="15.75" thickBot="1" x14ac:dyDescent="0.3">
      <c r="A34" s="50" t="s">
        <v>98</v>
      </c>
      <c r="B34" s="70" t="s">
        <v>519</v>
      </c>
      <c r="C34" s="70"/>
      <c r="D34" s="70"/>
      <c r="E34" s="70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ht="15.75" thickBot="1" x14ac:dyDescent="0.3">
      <c r="A35" s="58">
        <v>1</v>
      </c>
      <c r="B35" s="71" t="s">
        <v>492</v>
      </c>
      <c r="C35" s="36" t="s">
        <v>49</v>
      </c>
      <c r="D35" s="47">
        <v>8000</v>
      </c>
      <c r="E35" s="29" t="s">
        <v>50</v>
      </c>
      <c r="F35" s="83"/>
      <c r="G35" s="84"/>
      <c r="H35" s="51">
        <v>9.5</v>
      </c>
      <c r="I35" s="42">
        <f t="shared" ref="I35:I47" si="5">ROUND(G35*H35/100,2)</f>
        <v>0</v>
      </c>
      <c r="J35" s="68">
        <f t="shared" ref="J35:J47" si="6">ROUND(G35,2)+ROUND(I35,2)</f>
        <v>0</v>
      </c>
      <c r="K35" s="43">
        <f t="shared" ref="K35:K47" si="7">ROUND(D35*J35,2)</f>
        <v>0</v>
      </c>
      <c r="L35" s="84"/>
      <c r="M35" s="43">
        <f t="shared" ref="M35:M47" si="8">G35*L35</f>
        <v>0</v>
      </c>
      <c r="N35" s="55">
        <f t="shared" ref="N35:N47" si="9">ROUND(M35+M35*H35/100,2)</f>
        <v>0</v>
      </c>
      <c r="O35" s="85"/>
      <c r="P35" s="85"/>
      <c r="Q35" s="85"/>
    </row>
    <row r="36" spans="1:17" ht="15.75" thickBot="1" x14ac:dyDescent="0.3">
      <c r="A36" s="58">
        <v>2</v>
      </c>
      <c r="B36" s="71" t="s">
        <v>493</v>
      </c>
      <c r="C36" s="36" t="s">
        <v>49</v>
      </c>
      <c r="D36" s="47">
        <v>2000</v>
      </c>
      <c r="E36" s="29" t="s">
        <v>50</v>
      </c>
      <c r="F36" s="83"/>
      <c r="G36" s="84"/>
      <c r="H36" s="51">
        <v>9.5</v>
      </c>
      <c r="I36" s="42">
        <f t="shared" si="5"/>
        <v>0</v>
      </c>
      <c r="J36" s="68">
        <f t="shared" si="6"/>
        <v>0</v>
      </c>
      <c r="K36" s="43">
        <f t="shared" si="7"/>
        <v>0</v>
      </c>
      <c r="L36" s="84"/>
      <c r="M36" s="43">
        <f t="shared" si="8"/>
        <v>0</v>
      </c>
      <c r="N36" s="55">
        <f t="shared" si="9"/>
        <v>0</v>
      </c>
      <c r="O36" s="85"/>
      <c r="P36" s="85"/>
      <c r="Q36" s="85"/>
    </row>
    <row r="37" spans="1:17" ht="15.75" thickBot="1" x14ac:dyDescent="0.3">
      <c r="A37" s="58">
        <v>3</v>
      </c>
      <c r="B37" s="71" t="s">
        <v>500</v>
      </c>
      <c r="C37" s="36" t="s">
        <v>49</v>
      </c>
      <c r="D37" s="47">
        <v>170</v>
      </c>
      <c r="E37" s="29" t="s">
        <v>50</v>
      </c>
      <c r="F37" s="83"/>
      <c r="G37" s="84"/>
      <c r="H37" s="51">
        <v>9.5</v>
      </c>
      <c r="I37" s="42">
        <f t="shared" si="5"/>
        <v>0</v>
      </c>
      <c r="J37" s="68">
        <f t="shared" si="6"/>
        <v>0</v>
      </c>
      <c r="K37" s="43">
        <f t="shared" si="7"/>
        <v>0</v>
      </c>
      <c r="L37" s="84"/>
      <c r="M37" s="43">
        <f t="shared" si="8"/>
        <v>0</v>
      </c>
      <c r="N37" s="55">
        <f t="shared" si="9"/>
        <v>0</v>
      </c>
      <c r="O37" s="85"/>
      <c r="P37" s="85"/>
      <c r="Q37" s="85"/>
    </row>
    <row r="38" spans="1:17" ht="15.75" thickBot="1" x14ac:dyDescent="0.3">
      <c r="A38" s="58">
        <v>4</v>
      </c>
      <c r="B38" s="71" t="s">
        <v>501</v>
      </c>
      <c r="C38" s="36" t="s">
        <v>49</v>
      </c>
      <c r="D38" s="47">
        <v>25</v>
      </c>
      <c r="E38" s="29" t="s">
        <v>50</v>
      </c>
      <c r="F38" s="83"/>
      <c r="G38" s="84"/>
      <c r="H38" s="51">
        <v>9.5</v>
      </c>
      <c r="I38" s="42">
        <f t="shared" si="5"/>
        <v>0</v>
      </c>
      <c r="J38" s="68">
        <f t="shared" si="6"/>
        <v>0</v>
      </c>
      <c r="K38" s="43">
        <f t="shared" si="7"/>
        <v>0</v>
      </c>
      <c r="L38" s="84"/>
      <c r="M38" s="43">
        <f t="shared" si="8"/>
        <v>0</v>
      </c>
      <c r="N38" s="55">
        <f t="shared" si="9"/>
        <v>0</v>
      </c>
      <c r="O38" s="85"/>
      <c r="P38" s="85"/>
      <c r="Q38" s="85"/>
    </row>
    <row r="39" spans="1:17" ht="15.75" thickBot="1" x14ac:dyDescent="0.3">
      <c r="A39" s="58">
        <v>5</v>
      </c>
      <c r="B39" s="71" t="s">
        <v>503</v>
      </c>
      <c r="C39" s="36" t="s">
        <v>49</v>
      </c>
      <c r="D39" s="47">
        <v>7000</v>
      </c>
      <c r="E39" s="29" t="s">
        <v>50</v>
      </c>
      <c r="F39" s="83"/>
      <c r="G39" s="84"/>
      <c r="H39" s="51">
        <v>9.5</v>
      </c>
      <c r="I39" s="42">
        <f t="shared" si="5"/>
        <v>0</v>
      </c>
      <c r="J39" s="68">
        <f t="shared" si="6"/>
        <v>0</v>
      </c>
      <c r="K39" s="43">
        <f t="shared" si="7"/>
        <v>0</v>
      </c>
      <c r="L39" s="84"/>
      <c r="M39" s="43">
        <f t="shared" si="8"/>
        <v>0</v>
      </c>
      <c r="N39" s="55">
        <f t="shared" si="9"/>
        <v>0</v>
      </c>
      <c r="O39" s="85"/>
      <c r="P39" s="85"/>
      <c r="Q39" s="85"/>
    </row>
    <row r="40" spans="1:17" ht="15.75" thickBot="1" x14ac:dyDescent="0.3">
      <c r="A40" s="58">
        <v>6</v>
      </c>
      <c r="B40" s="71" t="s">
        <v>504</v>
      </c>
      <c r="C40" s="36" t="s">
        <v>49</v>
      </c>
      <c r="D40" s="47">
        <v>3800</v>
      </c>
      <c r="E40" s="29" t="s">
        <v>50</v>
      </c>
      <c r="F40" s="83"/>
      <c r="G40" s="84"/>
      <c r="H40" s="51">
        <v>9.5</v>
      </c>
      <c r="I40" s="42">
        <f t="shared" si="5"/>
        <v>0</v>
      </c>
      <c r="J40" s="68">
        <f t="shared" si="6"/>
        <v>0</v>
      </c>
      <c r="K40" s="43">
        <f t="shared" si="7"/>
        <v>0</v>
      </c>
      <c r="L40" s="84"/>
      <c r="M40" s="43">
        <f t="shared" si="8"/>
        <v>0</v>
      </c>
      <c r="N40" s="55">
        <f t="shared" si="9"/>
        <v>0</v>
      </c>
      <c r="O40" s="85"/>
      <c r="P40" s="85"/>
      <c r="Q40" s="85"/>
    </row>
    <row r="41" spans="1:17" ht="15.75" thickBot="1" x14ac:dyDescent="0.3">
      <c r="A41" s="58">
        <v>7</v>
      </c>
      <c r="B41" s="71" t="s">
        <v>505</v>
      </c>
      <c r="C41" s="36" t="s">
        <v>192</v>
      </c>
      <c r="D41" s="47">
        <v>120</v>
      </c>
      <c r="E41" s="29" t="s">
        <v>50</v>
      </c>
      <c r="F41" s="83"/>
      <c r="G41" s="84"/>
      <c r="H41" s="51">
        <v>9.5</v>
      </c>
      <c r="I41" s="42">
        <f t="shared" si="5"/>
        <v>0</v>
      </c>
      <c r="J41" s="68">
        <f t="shared" si="6"/>
        <v>0</v>
      </c>
      <c r="K41" s="43">
        <f t="shared" si="7"/>
        <v>0</v>
      </c>
      <c r="L41" s="84"/>
      <c r="M41" s="43">
        <f t="shared" si="8"/>
        <v>0</v>
      </c>
      <c r="N41" s="55">
        <f t="shared" si="9"/>
        <v>0</v>
      </c>
      <c r="O41" s="85"/>
      <c r="P41" s="85"/>
      <c r="Q41" s="85"/>
    </row>
    <row r="42" spans="1:17" ht="15.75" thickBot="1" x14ac:dyDescent="0.3">
      <c r="A42" s="58">
        <v>8</v>
      </c>
      <c r="B42" s="71" t="s">
        <v>506</v>
      </c>
      <c r="C42" s="36" t="s">
        <v>49</v>
      </c>
      <c r="D42" s="47">
        <v>300</v>
      </c>
      <c r="E42" s="29" t="s">
        <v>50</v>
      </c>
      <c r="F42" s="83"/>
      <c r="G42" s="84"/>
      <c r="H42" s="51">
        <v>9.5</v>
      </c>
      <c r="I42" s="42">
        <f t="shared" si="5"/>
        <v>0</v>
      </c>
      <c r="J42" s="68">
        <f t="shared" si="6"/>
        <v>0</v>
      </c>
      <c r="K42" s="43">
        <f t="shared" si="7"/>
        <v>0</v>
      </c>
      <c r="L42" s="84"/>
      <c r="M42" s="43">
        <f t="shared" si="8"/>
        <v>0</v>
      </c>
      <c r="N42" s="55">
        <f t="shared" si="9"/>
        <v>0</v>
      </c>
      <c r="O42" s="85"/>
      <c r="P42" s="85"/>
      <c r="Q42" s="85"/>
    </row>
    <row r="43" spans="1:17" ht="15.75" thickBot="1" x14ac:dyDescent="0.3">
      <c r="A43" s="58">
        <v>9</v>
      </c>
      <c r="B43" s="71" t="s">
        <v>508</v>
      </c>
      <c r="C43" s="36" t="s">
        <v>192</v>
      </c>
      <c r="D43" s="47">
        <v>300</v>
      </c>
      <c r="E43" s="29" t="s">
        <v>50</v>
      </c>
      <c r="F43" s="83"/>
      <c r="G43" s="84"/>
      <c r="H43" s="51">
        <v>9.5</v>
      </c>
      <c r="I43" s="42">
        <f t="shared" si="5"/>
        <v>0</v>
      </c>
      <c r="J43" s="68">
        <f t="shared" si="6"/>
        <v>0</v>
      </c>
      <c r="K43" s="43">
        <f t="shared" si="7"/>
        <v>0</v>
      </c>
      <c r="L43" s="84"/>
      <c r="M43" s="43">
        <f t="shared" si="8"/>
        <v>0</v>
      </c>
      <c r="N43" s="55">
        <f t="shared" si="9"/>
        <v>0</v>
      </c>
      <c r="O43" s="85"/>
      <c r="P43" s="85"/>
      <c r="Q43" s="85"/>
    </row>
    <row r="44" spans="1:17" ht="15.75" thickBot="1" x14ac:dyDescent="0.3">
      <c r="A44" s="58">
        <v>10</v>
      </c>
      <c r="B44" s="71" t="s">
        <v>509</v>
      </c>
      <c r="C44" s="36" t="s">
        <v>49</v>
      </c>
      <c r="D44" s="47">
        <v>1000</v>
      </c>
      <c r="E44" s="29" t="s">
        <v>50</v>
      </c>
      <c r="F44" s="83"/>
      <c r="G44" s="84"/>
      <c r="H44" s="51">
        <v>9.5</v>
      </c>
      <c r="I44" s="42">
        <f t="shared" si="5"/>
        <v>0</v>
      </c>
      <c r="J44" s="68">
        <f t="shared" si="6"/>
        <v>0</v>
      </c>
      <c r="K44" s="43">
        <f t="shared" si="7"/>
        <v>0</v>
      </c>
      <c r="L44" s="84"/>
      <c r="M44" s="43">
        <f t="shared" si="8"/>
        <v>0</v>
      </c>
      <c r="N44" s="55">
        <f t="shared" si="9"/>
        <v>0</v>
      </c>
      <c r="O44" s="85"/>
      <c r="P44" s="85"/>
      <c r="Q44" s="85"/>
    </row>
    <row r="45" spans="1:17" ht="15.75" thickBot="1" x14ac:dyDescent="0.3">
      <c r="A45" s="58">
        <v>11</v>
      </c>
      <c r="B45" s="71" t="s">
        <v>510</v>
      </c>
      <c r="C45" s="36" t="s">
        <v>49</v>
      </c>
      <c r="D45" s="47">
        <v>600</v>
      </c>
      <c r="E45" s="29" t="s">
        <v>50</v>
      </c>
      <c r="F45" s="83"/>
      <c r="G45" s="84"/>
      <c r="H45" s="51">
        <v>9.5</v>
      </c>
      <c r="I45" s="42">
        <f t="shared" si="5"/>
        <v>0</v>
      </c>
      <c r="J45" s="68">
        <f t="shared" si="6"/>
        <v>0</v>
      </c>
      <c r="K45" s="43">
        <f t="shared" si="7"/>
        <v>0</v>
      </c>
      <c r="L45" s="84"/>
      <c r="M45" s="43">
        <f t="shared" si="8"/>
        <v>0</v>
      </c>
      <c r="N45" s="55">
        <f t="shared" si="9"/>
        <v>0</v>
      </c>
      <c r="O45" s="85"/>
      <c r="P45" s="85"/>
      <c r="Q45" s="85"/>
    </row>
    <row r="46" spans="1:17" ht="15.75" thickBot="1" x14ac:dyDescent="0.3">
      <c r="A46" s="58">
        <v>12</v>
      </c>
      <c r="B46" s="71" t="s">
        <v>511</v>
      </c>
      <c r="C46" s="36" t="s">
        <v>49</v>
      </c>
      <c r="D46" s="47">
        <v>600</v>
      </c>
      <c r="E46" s="29" t="s">
        <v>50</v>
      </c>
      <c r="F46" s="83"/>
      <c r="G46" s="84"/>
      <c r="H46" s="51">
        <v>9.5</v>
      </c>
      <c r="I46" s="42">
        <f t="shared" si="5"/>
        <v>0</v>
      </c>
      <c r="J46" s="68">
        <f t="shared" si="6"/>
        <v>0</v>
      </c>
      <c r="K46" s="43">
        <f t="shared" si="7"/>
        <v>0</v>
      </c>
      <c r="L46" s="84"/>
      <c r="M46" s="43">
        <f t="shared" si="8"/>
        <v>0</v>
      </c>
      <c r="N46" s="55">
        <f t="shared" si="9"/>
        <v>0</v>
      </c>
      <c r="O46" s="85"/>
      <c r="P46" s="85"/>
      <c r="Q46" s="85"/>
    </row>
    <row r="47" spans="1:17" ht="15.75" thickBot="1" x14ac:dyDescent="0.3">
      <c r="A47" s="58">
        <v>13</v>
      </c>
      <c r="B47" s="71" t="s">
        <v>513</v>
      </c>
      <c r="C47" s="36" t="s">
        <v>49</v>
      </c>
      <c r="D47" s="47">
        <v>80</v>
      </c>
      <c r="E47" s="29" t="s">
        <v>50</v>
      </c>
      <c r="F47" s="83"/>
      <c r="G47" s="84"/>
      <c r="H47" s="51">
        <v>9.5</v>
      </c>
      <c r="I47" s="42">
        <f t="shared" si="5"/>
        <v>0</v>
      </c>
      <c r="J47" s="68">
        <f t="shared" si="6"/>
        <v>0</v>
      </c>
      <c r="K47" s="43">
        <f t="shared" si="7"/>
        <v>0</v>
      </c>
      <c r="L47" s="84"/>
      <c r="M47" s="43">
        <f t="shared" si="8"/>
        <v>0</v>
      </c>
      <c r="N47" s="55">
        <f t="shared" si="9"/>
        <v>0</v>
      </c>
      <c r="O47" s="85"/>
      <c r="P47" s="85"/>
      <c r="Q47" s="85"/>
    </row>
    <row r="48" spans="1:17" x14ac:dyDescent="0.25">
      <c r="A48" s="49" t="str">
        <f>A34</f>
        <v>JE</v>
      </c>
      <c r="B48" s="72" t="s">
        <v>19</v>
      </c>
      <c r="C48" s="46"/>
      <c r="D48" s="46">
        <f>SUM(D35:D47)</f>
        <v>23995</v>
      </c>
      <c r="E48" s="46"/>
      <c r="F48" s="46"/>
      <c r="G48" s="46"/>
      <c r="H48" s="46"/>
      <c r="I48" s="46"/>
      <c r="J48" s="46"/>
      <c r="K48" s="78">
        <f>SUM(K35:K47)</f>
        <v>0</v>
      </c>
      <c r="L48" s="79"/>
      <c r="M48" s="46"/>
      <c r="N48" s="46"/>
      <c r="O48" s="46"/>
      <c r="P48" s="46"/>
      <c r="Q48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520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521</v>
      </c>
      <c r="C6" s="36" t="s">
        <v>49</v>
      </c>
      <c r="D6" s="47">
        <v>90</v>
      </c>
      <c r="E6" s="29" t="s">
        <v>50</v>
      </c>
      <c r="F6" s="83"/>
      <c r="G6" s="84"/>
      <c r="H6" s="51">
        <v>9.5</v>
      </c>
      <c r="I6" s="42">
        <f t="shared" ref="I6:I37" si="0">ROUND(G6*H6/100,2)</f>
        <v>0</v>
      </c>
      <c r="J6" s="68">
        <f t="shared" ref="J6:J37" si="1">ROUND(G6,2)+ROUND(I6,2)</f>
        <v>0</v>
      </c>
      <c r="K6" s="43">
        <f t="shared" ref="K6:K37" si="2">ROUND(D6*J6,2)</f>
        <v>0</v>
      </c>
      <c r="L6" s="84"/>
      <c r="M6" s="43">
        <f t="shared" ref="M6:M37" si="3">G6*L6</f>
        <v>0</v>
      </c>
      <c r="N6" s="55">
        <f t="shared" ref="N6:N37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522</v>
      </c>
      <c r="C7" s="36" t="s">
        <v>192</v>
      </c>
      <c r="D7" s="47">
        <v>2800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523</v>
      </c>
      <c r="C8" s="36" t="s">
        <v>297</v>
      </c>
      <c r="D8" s="47">
        <v>70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524</v>
      </c>
      <c r="C9" s="36" t="s">
        <v>49</v>
      </c>
      <c r="D9" s="47">
        <v>150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525</v>
      </c>
      <c r="C10" s="36" t="s">
        <v>49</v>
      </c>
      <c r="D10" s="47">
        <v>100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526</v>
      </c>
      <c r="C11" s="36" t="s">
        <v>49</v>
      </c>
      <c r="D11" s="47">
        <v>200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527</v>
      </c>
      <c r="C12" s="36" t="s">
        <v>49</v>
      </c>
      <c r="D12" s="47">
        <v>100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528</v>
      </c>
      <c r="C13" s="36" t="s">
        <v>49</v>
      </c>
      <c r="D13" s="47">
        <v>100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529</v>
      </c>
      <c r="C14" s="36" t="s">
        <v>49</v>
      </c>
      <c r="D14" s="47">
        <v>1500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530</v>
      </c>
      <c r="C15" s="36" t="s">
        <v>49</v>
      </c>
      <c r="D15" s="47">
        <v>300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531</v>
      </c>
      <c r="C16" s="36" t="s">
        <v>49</v>
      </c>
      <c r="D16" s="47">
        <v>10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532</v>
      </c>
      <c r="C17" s="36" t="s">
        <v>49</v>
      </c>
      <c r="D17" s="47">
        <v>10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533</v>
      </c>
      <c r="C18" s="36" t="s">
        <v>49</v>
      </c>
      <c r="D18" s="47">
        <v>35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534</v>
      </c>
      <c r="C19" s="36" t="s">
        <v>49</v>
      </c>
      <c r="D19" s="47">
        <v>170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535</v>
      </c>
      <c r="C20" s="36" t="s">
        <v>49</v>
      </c>
      <c r="D20" s="47">
        <v>200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536</v>
      </c>
      <c r="C21" s="36" t="s">
        <v>49</v>
      </c>
      <c r="D21" s="47">
        <v>40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537</v>
      </c>
      <c r="C22" s="36" t="s">
        <v>49</v>
      </c>
      <c r="D22" s="47">
        <v>5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538</v>
      </c>
      <c r="C23" s="36" t="s">
        <v>49</v>
      </c>
      <c r="D23" s="47">
        <v>200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539</v>
      </c>
      <c r="C24" s="36" t="s">
        <v>49</v>
      </c>
      <c r="D24" s="47">
        <v>50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540</v>
      </c>
      <c r="C25" s="36" t="s">
        <v>49</v>
      </c>
      <c r="D25" s="47">
        <v>1000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541</v>
      </c>
      <c r="C26" s="36" t="s">
        <v>49</v>
      </c>
      <c r="D26" s="47">
        <v>100</v>
      </c>
      <c r="E26" s="29" t="s">
        <v>50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542</v>
      </c>
      <c r="C27" s="36" t="s">
        <v>49</v>
      </c>
      <c r="D27" s="47">
        <v>60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ht="15.75" thickBot="1" x14ac:dyDescent="0.3">
      <c r="A28" s="58">
        <v>23</v>
      </c>
      <c r="B28" s="71" t="s">
        <v>543</v>
      </c>
      <c r="C28" s="36" t="s">
        <v>49</v>
      </c>
      <c r="D28" s="47">
        <v>40</v>
      </c>
      <c r="E28" s="29" t="s">
        <v>50</v>
      </c>
      <c r="F28" s="83"/>
      <c r="G28" s="84"/>
      <c r="H28" s="51">
        <v>9.5</v>
      </c>
      <c r="I28" s="42">
        <f t="shared" si="0"/>
        <v>0</v>
      </c>
      <c r="J28" s="68">
        <f t="shared" si="1"/>
        <v>0</v>
      </c>
      <c r="K28" s="43">
        <f t="shared" si="2"/>
        <v>0</v>
      </c>
      <c r="L28" s="84"/>
      <c r="M28" s="43">
        <f t="shared" si="3"/>
        <v>0</v>
      </c>
      <c r="N28" s="55">
        <f t="shared" si="4"/>
        <v>0</v>
      </c>
      <c r="O28" s="85"/>
      <c r="P28" s="85"/>
      <c r="Q28" s="85"/>
    </row>
    <row r="29" spans="1:17" ht="15.75" thickBot="1" x14ac:dyDescent="0.3">
      <c r="A29" s="58">
        <v>24</v>
      </c>
      <c r="B29" s="71" t="s">
        <v>544</v>
      </c>
      <c r="C29" s="36" t="s">
        <v>49</v>
      </c>
      <c r="D29" s="47">
        <v>100</v>
      </c>
      <c r="E29" s="29" t="s">
        <v>50</v>
      </c>
      <c r="F29" s="83"/>
      <c r="G29" s="84"/>
      <c r="H29" s="51">
        <v>9.5</v>
      </c>
      <c r="I29" s="42">
        <f t="shared" si="0"/>
        <v>0</v>
      </c>
      <c r="J29" s="68">
        <f t="shared" si="1"/>
        <v>0</v>
      </c>
      <c r="K29" s="43">
        <f t="shared" si="2"/>
        <v>0</v>
      </c>
      <c r="L29" s="84"/>
      <c r="M29" s="43">
        <f t="shared" si="3"/>
        <v>0</v>
      </c>
      <c r="N29" s="55">
        <f t="shared" si="4"/>
        <v>0</v>
      </c>
      <c r="O29" s="85"/>
      <c r="P29" s="85"/>
      <c r="Q29" s="85"/>
    </row>
    <row r="30" spans="1:17" ht="15.75" thickBot="1" x14ac:dyDescent="0.3">
      <c r="A30" s="58">
        <v>25</v>
      </c>
      <c r="B30" s="71" t="s">
        <v>545</v>
      </c>
      <c r="C30" s="36" t="s">
        <v>49</v>
      </c>
      <c r="D30" s="47">
        <v>180</v>
      </c>
      <c r="E30" s="29" t="s">
        <v>50</v>
      </c>
      <c r="F30" s="83"/>
      <c r="G30" s="84"/>
      <c r="H30" s="51">
        <v>9.5</v>
      </c>
      <c r="I30" s="42">
        <f t="shared" si="0"/>
        <v>0</v>
      </c>
      <c r="J30" s="68">
        <f t="shared" si="1"/>
        <v>0</v>
      </c>
      <c r="K30" s="43">
        <f t="shared" si="2"/>
        <v>0</v>
      </c>
      <c r="L30" s="84"/>
      <c r="M30" s="43">
        <f t="shared" si="3"/>
        <v>0</v>
      </c>
      <c r="N30" s="55">
        <f t="shared" si="4"/>
        <v>0</v>
      </c>
      <c r="O30" s="85"/>
      <c r="P30" s="85"/>
      <c r="Q30" s="85"/>
    </row>
    <row r="31" spans="1:17" ht="15.75" thickBot="1" x14ac:dyDescent="0.3">
      <c r="A31" s="58">
        <v>26</v>
      </c>
      <c r="B31" s="71" t="s">
        <v>546</v>
      </c>
      <c r="C31" s="36" t="s">
        <v>49</v>
      </c>
      <c r="D31" s="47">
        <v>500</v>
      </c>
      <c r="E31" s="29" t="s">
        <v>50</v>
      </c>
      <c r="F31" s="83"/>
      <c r="G31" s="84"/>
      <c r="H31" s="51">
        <v>9.5</v>
      </c>
      <c r="I31" s="42">
        <f t="shared" si="0"/>
        <v>0</v>
      </c>
      <c r="J31" s="68">
        <f t="shared" si="1"/>
        <v>0</v>
      </c>
      <c r="K31" s="43">
        <f t="shared" si="2"/>
        <v>0</v>
      </c>
      <c r="L31" s="84"/>
      <c r="M31" s="43">
        <f t="shared" si="3"/>
        <v>0</v>
      </c>
      <c r="N31" s="55">
        <f t="shared" si="4"/>
        <v>0</v>
      </c>
      <c r="O31" s="85"/>
      <c r="P31" s="85"/>
      <c r="Q31" s="85"/>
    </row>
    <row r="32" spans="1:17" ht="15.75" thickBot="1" x14ac:dyDescent="0.3">
      <c r="A32" s="58">
        <v>27</v>
      </c>
      <c r="B32" s="71" t="s">
        <v>547</v>
      </c>
      <c r="C32" s="36" t="s">
        <v>49</v>
      </c>
      <c r="D32" s="47">
        <v>100</v>
      </c>
      <c r="E32" s="29" t="s">
        <v>50</v>
      </c>
      <c r="F32" s="83"/>
      <c r="G32" s="84"/>
      <c r="H32" s="51">
        <v>9.5</v>
      </c>
      <c r="I32" s="42">
        <f t="shared" si="0"/>
        <v>0</v>
      </c>
      <c r="J32" s="68">
        <f t="shared" si="1"/>
        <v>0</v>
      </c>
      <c r="K32" s="43">
        <f t="shared" si="2"/>
        <v>0</v>
      </c>
      <c r="L32" s="84"/>
      <c r="M32" s="43">
        <f t="shared" si="3"/>
        <v>0</v>
      </c>
      <c r="N32" s="55">
        <f t="shared" si="4"/>
        <v>0</v>
      </c>
      <c r="O32" s="85"/>
      <c r="P32" s="85"/>
      <c r="Q32" s="85"/>
    </row>
    <row r="33" spans="1:17" ht="15.75" thickBot="1" x14ac:dyDescent="0.3">
      <c r="A33" s="58">
        <v>28</v>
      </c>
      <c r="B33" s="71" t="s">
        <v>548</v>
      </c>
      <c r="C33" s="36" t="s">
        <v>49</v>
      </c>
      <c r="D33" s="47">
        <v>750</v>
      </c>
      <c r="E33" s="29" t="s">
        <v>50</v>
      </c>
      <c r="F33" s="83"/>
      <c r="G33" s="84"/>
      <c r="H33" s="51">
        <v>9.5</v>
      </c>
      <c r="I33" s="42">
        <f t="shared" si="0"/>
        <v>0</v>
      </c>
      <c r="J33" s="68">
        <f t="shared" si="1"/>
        <v>0</v>
      </c>
      <c r="K33" s="43">
        <f t="shared" si="2"/>
        <v>0</v>
      </c>
      <c r="L33" s="84"/>
      <c r="M33" s="43">
        <f t="shared" si="3"/>
        <v>0</v>
      </c>
      <c r="N33" s="55">
        <f t="shared" si="4"/>
        <v>0</v>
      </c>
      <c r="O33" s="85"/>
      <c r="P33" s="85"/>
      <c r="Q33" s="85"/>
    </row>
    <row r="34" spans="1:17" ht="15.75" thickBot="1" x14ac:dyDescent="0.3">
      <c r="A34" s="58">
        <v>29</v>
      </c>
      <c r="B34" s="71" t="s">
        <v>549</v>
      </c>
      <c r="C34" s="36" t="s">
        <v>49</v>
      </c>
      <c r="D34" s="47">
        <v>300</v>
      </c>
      <c r="E34" s="29" t="s">
        <v>50</v>
      </c>
      <c r="F34" s="83"/>
      <c r="G34" s="84"/>
      <c r="H34" s="51">
        <v>9.5</v>
      </c>
      <c r="I34" s="42">
        <f t="shared" si="0"/>
        <v>0</v>
      </c>
      <c r="J34" s="68">
        <f t="shared" si="1"/>
        <v>0</v>
      </c>
      <c r="K34" s="43">
        <f t="shared" si="2"/>
        <v>0</v>
      </c>
      <c r="L34" s="84"/>
      <c r="M34" s="43">
        <f t="shared" si="3"/>
        <v>0</v>
      </c>
      <c r="N34" s="55">
        <f t="shared" si="4"/>
        <v>0</v>
      </c>
      <c r="O34" s="85"/>
      <c r="P34" s="85"/>
      <c r="Q34" s="85"/>
    </row>
    <row r="35" spans="1:17" ht="15.75" thickBot="1" x14ac:dyDescent="0.3">
      <c r="A35" s="58">
        <v>30</v>
      </c>
      <c r="B35" s="71" t="s">
        <v>550</v>
      </c>
      <c r="C35" s="36" t="s">
        <v>49</v>
      </c>
      <c r="D35" s="47">
        <v>600</v>
      </c>
      <c r="E35" s="29" t="s">
        <v>50</v>
      </c>
      <c r="F35" s="83"/>
      <c r="G35" s="84"/>
      <c r="H35" s="51">
        <v>9.5</v>
      </c>
      <c r="I35" s="42">
        <f t="shared" si="0"/>
        <v>0</v>
      </c>
      <c r="J35" s="68">
        <f t="shared" si="1"/>
        <v>0</v>
      </c>
      <c r="K35" s="43">
        <f t="shared" si="2"/>
        <v>0</v>
      </c>
      <c r="L35" s="84"/>
      <c r="M35" s="43">
        <f t="shared" si="3"/>
        <v>0</v>
      </c>
      <c r="N35" s="55">
        <f t="shared" si="4"/>
        <v>0</v>
      </c>
      <c r="O35" s="85"/>
      <c r="P35" s="85"/>
      <c r="Q35" s="85"/>
    </row>
    <row r="36" spans="1:17" ht="15.75" thickBot="1" x14ac:dyDescent="0.3">
      <c r="A36" s="58">
        <v>31</v>
      </c>
      <c r="B36" s="71" t="s">
        <v>551</v>
      </c>
      <c r="C36" s="36" t="s">
        <v>49</v>
      </c>
      <c r="D36" s="47">
        <v>30</v>
      </c>
      <c r="E36" s="29" t="s">
        <v>50</v>
      </c>
      <c r="F36" s="83"/>
      <c r="G36" s="84"/>
      <c r="H36" s="51">
        <v>9.5</v>
      </c>
      <c r="I36" s="42">
        <f t="shared" si="0"/>
        <v>0</v>
      </c>
      <c r="J36" s="68">
        <f t="shared" si="1"/>
        <v>0</v>
      </c>
      <c r="K36" s="43">
        <f t="shared" si="2"/>
        <v>0</v>
      </c>
      <c r="L36" s="84"/>
      <c r="M36" s="43">
        <f t="shared" si="3"/>
        <v>0</v>
      </c>
      <c r="N36" s="55">
        <f t="shared" si="4"/>
        <v>0</v>
      </c>
      <c r="O36" s="85"/>
      <c r="P36" s="85"/>
      <c r="Q36" s="85"/>
    </row>
    <row r="37" spans="1:17" ht="15.75" thickBot="1" x14ac:dyDescent="0.3">
      <c r="A37" s="58">
        <v>32</v>
      </c>
      <c r="B37" s="71" t="s">
        <v>552</v>
      </c>
      <c r="C37" s="36" t="s">
        <v>49</v>
      </c>
      <c r="D37" s="47">
        <v>70</v>
      </c>
      <c r="E37" s="29" t="s">
        <v>50</v>
      </c>
      <c r="F37" s="83"/>
      <c r="G37" s="84"/>
      <c r="H37" s="51">
        <v>9.5</v>
      </c>
      <c r="I37" s="42">
        <f t="shared" si="0"/>
        <v>0</v>
      </c>
      <c r="J37" s="68">
        <f t="shared" si="1"/>
        <v>0</v>
      </c>
      <c r="K37" s="43">
        <f t="shared" si="2"/>
        <v>0</v>
      </c>
      <c r="L37" s="84"/>
      <c r="M37" s="43">
        <f t="shared" si="3"/>
        <v>0</v>
      </c>
      <c r="N37" s="55">
        <f t="shared" si="4"/>
        <v>0</v>
      </c>
      <c r="O37" s="85"/>
      <c r="P37" s="85"/>
      <c r="Q37" s="85"/>
    </row>
    <row r="38" spans="1:17" x14ac:dyDescent="0.25">
      <c r="A38" s="49" t="str">
        <f>A5</f>
        <v>JK</v>
      </c>
      <c r="B38" s="72" t="s">
        <v>19</v>
      </c>
      <c r="C38" s="46"/>
      <c r="D38" s="46">
        <f>SUM(D6:D37)</f>
        <v>9960</v>
      </c>
      <c r="E38" s="46"/>
      <c r="F38" s="46"/>
      <c r="G38" s="46"/>
      <c r="H38" s="46"/>
      <c r="I38" s="46"/>
      <c r="J38" s="46"/>
      <c r="K38" s="78">
        <f>SUM(K6:K37)</f>
        <v>0</v>
      </c>
      <c r="L38" s="79"/>
      <c r="M38" s="46"/>
      <c r="N38" s="46"/>
      <c r="O38" s="46"/>
      <c r="P38" s="46"/>
      <c r="Q38" s="46"/>
    </row>
    <row r="40" spans="1:17" ht="15.75" thickBot="1" x14ac:dyDescent="0.3">
      <c r="A40" s="50" t="s">
        <v>98</v>
      </c>
      <c r="B40" s="70" t="s">
        <v>553</v>
      </c>
      <c r="C40" s="70"/>
      <c r="D40" s="70"/>
      <c r="E40" s="70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ht="15.75" thickBot="1" x14ac:dyDescent="0.3">
      <c r="A41" s="58">
        <v>1</v>
      </c>
      <c r="B41" s="71" t="s">
        <v>522</v>
      </c>
      <c r="C41" s="36" t="s">
        <v>192</v>
      </c>
      <c r="D41" s="47">
        <v>5000</v>
      </c>
      <c r="E41" s="29" t="s">
        <v>50</v>
      </c>
      <c r="F41" s="83"/>
      <c r="G41" s="84"/>
      <c r="H41" s="51">
        <v>9.5</v>
      </c>
      <c r="I41" s="42">
        <f t="shared" ref="I41:I67" si="5">ROUND(G41*H41/100,2)</f>
        <v>0</v>
      </c>
      <c r="J41" s="68">
        <f t="shared" ref="J41:J67" si="6">ROUND(G41,2)+ROUND(I41,2)</f>
        <v>0</v>
      </c>
      <c r="K41" s="43">
        <f t="shared" ref="K41:K67" si="7">ROUND(D41*J41,2)</f>
        <v>0</v>
      </c>
      <c r="L41" s="84"/>
      <c r="M41" s="43">
        <f t="shared" ref="M41:M67" si="8">G41*L41</f>
        <v>0</v>
      </c>
      <c r="N41" s="55">
        <f t="shared" ref="N41:N67" si="9">ROUND(M41+M41*H41/100,2)</f>
        <v>0</v>
      </c>
      <c r="O41" s="85"/>
      <c r="P41" s="85"/>
      <c r="Q41" s="85"/>
    </row>
    <row r="42" spans="1:17" ht="15.75" thickBot="1" x14ac:dyDescent="0.3">
      <c r="A42" s="58">
        <v>2</v>
      </c>
      <c r="B42" s="71" t="s">
        <v>523</v>
      </c>
      <c r="C42" s="36" t="s">
        <v>297</v>
      </c>
      <c r="D42" s="47">
        <v>35</v>
      </c>
      <c r="E42" s="29" t="s">
        <v>50</v>
      </c>
      <c r="F42" s="83"/>
      <c r="G42" s="84"/>
      <c r="H42" s="51">
        <v>9.5</v>
      </c>
      <c r="I42" s="42">
        <f t="shared" si="5"/>
        <v>0</v>
      </c>
      <c r="J42" s="68">
        <f t="shared" si="6"/>
        <v>0</v>
      </c>
      <c r="K42" s="43">
        <f t="shared" si="7"/>
        <v>0</v>
      </c>
      <c r="L42" s="84"/>
      <c r="M42" s="43">
        <f t="shared" si="8"/>
        <v>0</v>
      </c>
      <c r="N42" s="55">
        <f t="shared" si="9"/>
        <v>0</v>
      </c>
      <c r="O42" s="85"/>
      <c r="P42" s="85"/>
      <c r="Q42" s="85"/>
    </row>
    <row r="43" spans="1:17" ht="15.75" thickBot="1" x14ac:dyDescent="0.3">
      <c r="A43" s="58">
        <v>3</v>
      </c>
      <c r="B43" s="71" t="s">
        <v>524</v>
      </c>
      <c r="C43" s="36" t="s">
        <v>49</v>
      </c>
      <c r="D43" s="47">
        <v>250</v>
      </c>
      <c r="E43" s="29" t="s">
        <v>50</v>
      </c>
      <c r="F43" s="83"/>
      <c r="G43" s="84"/>
      <c r="H43" s="51">
        <v>9.5</v>
      </c>
      <c r="I43" s="42">
        <f t="shared" si="5"/>
        <v>0</v>
      </c>
      <c r="J43" s="68">
        <f t="shared" si="6"/>
        <v>0</v>
      </c>
      <c r="K43" s="43">
        <f t="shared" si="7"/>
        <v>0</v>
      </c>
      <c r="L43" s="84"/>
      <c r="M43" s="43">
        <f t="shared" si="8"/>
        <v>0</v>
      </c>
      <c r="N43" s="55">
        <f t="shared" si="9"/>
        <v>0</v>
      </c>
      <c r="O43" s="85"/>
      <c r="P43" s="85"/>
      <c r="Q43" s="85"/>
    </row>
    <row r="44" spans="1:17" ht="15.75" thickBot="1" x14ac:dyDescent="0.3">
      <c r="A44" s="58">
        <v>4</v>
      </c>
      <c r="B44" s="71" t="s">
        <v>525</v>
      </c>
      <c r="C44" s="36" t="s">
        <v>49</v>
      </c>
      <c r="D44" s="47">
        <v>200</v>
      </c>
      <c r="E44" s="29" t="s">
        <v>50</v>
      </c>
      <c r="F44" s="83"/>
      <c r="G44" s="84"/>
      <c r="H44" s="51">
        <v>9.5</v>
      </c>
      <c r="I44" s="42">
        <f t="shared" si="5"/>
        <v>0</v>
      </c>
      <c r="J44" s="68">
        <f t="shared" si="6"/>
        <v>0</v>
      </c>
      <c r="K44" s="43">
        <f t="shared" si="7"/>
        <v>0</v>
      </c>
      <c r="L44" s="84"/>
      <c r="M44" s="43">
        <f t="shared" si="8"/>
        <v>0</v>
      </c>
      <c r="N44" s="55">
        <f t="shared" si="9"/>
        <v>0</v>
      </c>
      <c r="O44" s="85"/>
      <c r="P44" s="85"/>
      <c r="Q44" s="85"/>
    </row>
    <row r="45" spans="1:17" ht="15.75" thickBot="1" x14ac:dyDescent="0.3">
      <c r="A45" s="58">
        <v>5</v>
      </c>
      <c r="B45" s="71" t="s">
        <v>526</v>
      </c>
      <c r="C45" s="36" t="s">
        <v>49</v>
      </c>
      <c r="D45" s="47">
        <v>400</v>
      </c>
      <c r="E45" s="29" t="s">
        <v>50</v>
      </c>
      <c r="F45" s="83"/>
      <c r="G45" s="84"/>
      <c r="H45" s="51">
        <v>9.5</v>
      </c>
      <c r="I45" s="42">
        <f t="shared" si="5"/>
        <v>0</v>
      </c>
      <c r="J45" s="68">
        <f t="shared" si="6"/>
        <v>0</v>
      </c>
      <c r="K45" s="43">
        <f t="shared" si="7"/>
        <v>0</v>
      </c>
      <c r="L45" s="84"/>
      <c r="M45" s="43">
        <f t="shared" si="8"/>
        <v>0</v>
      </c>
      <c r="N45" s="55">
        <f t="shared" si="9"/>
        <v>0</v>
      </c>
      <c r="O45" s="85"/>
      <c r="P45" s="85"/>
      <c r="Q45" s="85"/>
    </row>
    <row r="46" spans="1:17" ht="15.75" thickBot="1" x14ac:dyDescent="0.3">
      <c r="A46" s="58">
        <v>6</v>
      </c>
      <c r="B46" s="71" t="s">
        <v>527</v>
      </c>
      <c r="C46" s="36" t="s">
        <v>49</v>
      </c>
      <c r="D46" s="47">
        <v>200</v>
      </c>
      <c r="E46" s="29" t="s">
        <v>50</v>
      </c>
      <c r="F46" s="83"/>
      <c r="G46" s="84"/>
      <c r="H46" s="51">
        <v>9.5</v>
      </c>
      <c r="I46" s="42">
        <f t="shared" si="5"/>
        <v>0</v>
      </c>
      <c r="J46" s="68">
        <f t="shared" si="6"/>
        <v>0</v>
      </c>
      <c r="K46" s="43">
        <f t="shared" si="7"/>
        <v>0</v>
      </c>
      <c r="L46" s="84"/>
      <c r="M46" s="43">
        <f t="shared" si="8"/>
        <v>0</v>
      </c>
      <c r="N46" s="55">
        <f t="shared" si="9"/>
        <v>0</v>
      </c>
      <c r="O46" s="85"/>
      <c r="P46" s="85"/>
      <c r="Q46" s="85"/>
    </row>
    <row r="47" spans="1:17" ht="15.75" thickBot="1" x14ac:dyDescent="0.3">
      <c r="A47" s="58">
        <v>7</v>
      </c>
      <c r="B47" s="71" t="s">
        <v>528</v>
      </c>
      <c r="C47" s="36" t="s">
        <v>49</v>
      </c>
      <c r="D47" s="47">
        <v>200</v>
      </c>
      <c r="E47" s="29" t="s">
        <v>50</v>
      </c>
      <c r="F47" s="83"/>
      <c r="G47" s="84"/>
      <c r="H47" s="51">
        <v>9.5</v>
      </c>
      <c r="I47" s="42">
        <f t="shared" si="5"/>
        <v>0</v>
      </c>
      <c r="J47" s="68">
        <f t="shared" si="6"/>
        <v>0</v>
      </c>
      <c r="K47" s="43">
        <f t="shared" si="7"/>
        <v>0</v>
      </c>
      <c r="L47" s="84"/>
      <c r="M47" s="43">
        <f t="shared" si="8"/>
        <v>0</v>
      </c>
      <c r="N47" s="55">
        <f t="shared" si="9"/>
        <v>0</v>
      </c>
      <c r="O47" s="85"/>
      <c r="P47" s="85"/>
      <c r="Q47" s="85"/>
    </row>
    <row r="48" spans="1:17" ht="15.75" thickBot="1" x14ac:dyDescent="0.3">
      <c r="A48" s="58">
        <v>8</v>
      </c>
      <c r="B48" s="71" t="s">
        <v>529</v>
      </c>
      <c r="C48" s="36" t="s">
        <v>49</v>
      </c>
      <c r="D48" s="47">
        <v>1000</v>
      </c>
      <c r="E48" s="29" t="s">
        <v>50</v>
      </c>
      <c r="F48" s="83"/>
      <c r="G48" s="84"/>
      <c r="H48" s="51">
        <v>9.5</v>
      </c>
      <c r="I48" s="42">
        <f t="shared" si="5"/>
        <v>0</v>
      </c>
      <c r="J48" s="68">
        <f t="shared" si="6"/>
        <v>0</v>
      </c>
      <c r="K48" s="43">
        <f t="shared" si="7"/>
        <v>0</v>
      </c>
      <c r="L48" s="84"/>
      <c r="M48" s="43">
        <f t="shared" si="8"/>
        <v>0</v>
      </c>
      <c r="N48" s="55">
        <f t="shared" si="9"/>
        <v>0</v>
      </c>
      <c r="O48" s="85"/>
      <c r="P48" s="85"/>
      <c r="Q48" s="85"/>
    </row>
    <row r="49" spans="1:17" ht="15.75" thickBot="1" x14ac:dyDescent="0.3">
      <c r="A49" s="58">
        <v>9</v>
      </c>
      <c r="B49" s="71" t="s">
        <v>530</v>
      </c>
      <c r="C49" s="36" t="s">
        <v>49</v>
      </c>
      <c r="D49" s="47">
        <v>380</v>
      </c>
      <c r="E49" s="29" t="s">
        <v>50</v>
      </c>
      <c r="F49" s="83"/>
      <c r="G49" s="84"/>
      <c r="H49" s="51">
        <v>9.5</v>
      </c>
      <c r="I49" s="42">
        <f t="shared" si="5"/>
        <v>0</v>
      </c>
      <c r="J49" s="68">
        <f t="shared" si="6"/>
        <v>0</v>
      </c>
      <c r="K49" s="43">
        <f t="shared" si="7"/>
        <v>0</v>
      </c>
      <c r="L49" s="84"/>
      <c r="M49" s="43">
        <f t="shared" si="8"/>
        <v>0</v>
      </c>
      <c r="N49" s="55">
        <f t="shared" si="9"/>
        <v>0</v>
      </c>
      <c r="O49" s="85"/>
      <c r="P49" s="85"/>
      <c r="Q49" s="85"/>
    </row>
    <row r="50" spans="1:17" ht="15.75" thickBot="1" x14ac:dyDescent="0.3">
      <c r="A50" s="58">
        <v>10</v>
      </c>
      <c r="B50" s="71" t="s">
        <v>531</v>
      </c>
      <c r="C50" s="36" t="s">
        <v>49</v>
      </c>
      <c r="D50" s="47">
        <v>20</v>
      </c>
      <c r="E50" s="29" t="s">
        <v>50</v>
      </c>
      <c r="F50" s="83"/>
      <c r="G50" s="84"/>
      <c r="H50" s="51">
        <v>9.5</v>
      </c>
      <c r="I50" s="42">
        <f t="shared" si="5"/>
        <v>0</v>
      </c>
      <c r="J50" s="68">
        <f t="shared" si="6"/>
        <v>0</v>
      </c>
      <c r="K50" s="43">
        <f t="shared" si="7"/>
        <v>0</v>
      </c>
      <c r="L50" s="84"/>
      <c r="M50" s="43">
        <f t="shared" si="8"/>
        <v>0</v>
      </c>
      <c r="N50" s="55">
        <f t="shared" si="9"/>
        <v>0</v>
      </c>
      <c r="O50" s="85"/>
      <c r="P50" s="85"/>
      <c r="Q50" s="85"/>
    </row>
    <row r="51" spans="1:17" ht="15.75" thickBot="1" x14ac:dyDescent="0.3">
      <c r="A51" s="58">
        <v>11</v>
      </c>
      <c r="B51" s="71" t="s">
        <v>532</v>
      </c>
      <c r="C51" s="36" t="s">
        <v>49</v>
      </c>
      <c r="D51" s="47">
        <v>5</v>
      </c>
      <c r="E51" s="29" t="s">
        <v>50</v>
      </c>
      <c r="F51" s="83"/>
      <c r="G51" s="84"/>
      <c r="H51" s="51">
        <v>9.5</v>
      </c>
      <c r="I51" s="42">
        <f t="shared" si="5"/>
        <v>0</v>
      </c>
      <c r="J51" s="68">
        <f t="shared" si="6"/>
        <v>0</v>
      </c>
      <c r="K51" s="43">
        <f t="shared" si="7"/>
        <v>0</v>
      </c>
      <c r="L51" s="84"/>
      <c r="M51" s="43">
        <f t="shared" si="8"/>
        <v>0</v>
      </c>
      <c r="N51" s="55">
        <f t="shared" si="9"/>
        <v>0</v>
      </c>
      <c r="O51" s="85"/>
      <c r="P51" s="85"/>
      <c r="Q51" s="85"/>
    </row>
    <row r="52" spans="1:17" ht="15.75" thickBot="1" x14ac:dyDescent="0.3">
      <c r="A52" s="58">
        <v>12</v>
      </c>
      <c r="B52" s="71" t="s">
        <v>533</v>
      </c>
      <c r="C52" s="36" t="s">
        <v>49</v>
      </c>
      <c r="D52" s="47">
        <v>70</v>
      </c>
      <c r="E52" s="29" t="s">
        <v>50</v>
      </c>
      <c r="F52" s="83"/>
      <c r="G52" s="84"/>
      <c r="H52" s="51">
        <v>9.5</v>
      </c>
      <c r="I52" s="42">
        <f t="shared" si="5"/>
        <v>0</v>
      </c>
      <c r="J52" s="68">
        <f t="shared" si="6"/>
        <v>0</v>
      </c>
      <c r="K52" s="43">
        <f t="shared" si="7"/>
        <v>0</v>
      </c>
      <c r="L52" s="84"/>
      <c r="M52" s="43">
        <f t="shared" si="8"/>
        <v>0</v>
      </c>
      <c r="N52" s="55">
        <f t="shared" si="9"/>
        <v>0</v>
      </c>
      <c r="O52" s="85"/>
      <c r="P52" s="85"/>
      <c r="Q52" s="85"/>
    </row>
    <row r="53" spans="1:17" ht="15.75" thickBot="1" x14ac:dyDescent="0.3">
      <c r="A53" s="58">
        <v>13</v>
      </c>
      <c r="B53" s="71" t="s">
        <v>534</v>
      </c>
      <c r="C53" s="36" t="s">
        <v>49</v>
      </c>
      <c r="D53" s="47">
        <v>200</v>
      </c>
      <c r="E53" s="29" t="s">
        <v>50</v>
      </c>
      <c r="F53" s="83"/>
      <c r="G53" s="84"/>
      <c r="H53" s="51">
        <v>9.5</v>
      </c>
      <c r="I53" s="42">
        <f t="shared" si="5"/>
        <v>0</v>
      </c>
      <c r="J53" s="68">
        <f t="shared" si="6"/>
        <v>0</v>
      </c>
      <c r="K53" s="43">
        <f t="shared" si="7"/>
        <v>0</v>
      </c>
      <c r="L53" s="84"/>
      <c r="M53" s="43">
        <f t="shared" si="8"/>
        <v>0</v>
      </c>
      <c r="N53" s="55">
        <f t="shared" si="9"/>
        <v>0</v>
      </c>
      <c r="O53" s="85"/>
      <c r="P53" s="85"/>
      <c r="Q53" s="85"/>
    </row>
    <row r="54" spans="1:17" ht="15.75" thickBot="1" x14ac:dyDescent="0.3">
      <c r="A54" s="58">
        <v>14</v>
      </c>
      <c r="B54" s="71" t="s">
        <v>535</v>
      </c>
      <c r="C54" s="36" t="s">
        <v>49</v>
      </c>
      <c r="D54" s="47">
        <v>460</v>
      </c>
      <c r="E54" s="29" t="s">
        <v>50</v>
      </c>
      <c r="F54" s="83"/>
      <c r="G54" s="84"/>
      <c r="H54" s="51">
        <v>9.5</v>
      </c>
      <c r="I54" s="42">
        <f t="shared" si="5"/>
        <v>0</v>
      </c>
      <c r="J54" s="68">
        <f t="shared" si="6"/>
        <v>0</v>
      </c>
      <c r="K54" s="43">
        <f t="shared" si="7"/>
        <v>0</v>
      </c>
      <c r="L54" s="84"/>
      <c r="M54" s="43">
        <f t="shared" si="8"/>
        <v>0</v>
      </c>
      <c r="N54" s="55">
        <f t="shared" si="9"/>
        <v>0</v>
      </c>
      <c r="O54" s="85"/>
      <c r="P54" s="85"/>
      <c r="Q54" s="85"/>
    </row>
    <row r="55" spans="1:17" ht="15.75" thickBot="1" x14ac:dyDescent="0.3">
      <c r="A55" s="58">
        <v>15</v>
      </c>
      <c r="B55" s="71" t="s">
        <v>536</v>
      </c>
      <c r="C55" s="36" t="s">
        <v>49</v>
      </c>
      <c r="D55" s="47">
        <v>200</v>
      </c>
      <c r="E55" s="29" t="s">
        <v>50</v>
      </c>
      <c r="F55" s="83"/>
      <c r="G55" s="84"/>
      <c r="H55" s="51">
        <v>9.5</v>
      </c>
      <c r="I55" s="42">
        <f t="shared" si="5"/>
        <v>0</v>
      </c>
      <c r="J55" s="68">
        <f t="shared" si="6"/>
        <v>0</v>
      </c>
      <c r="K55" s="43">
        <f t="shared" si="7"/>
        <v>0</v>
      </c>
      <c r="L55" s="84"/>
      <c r="M55" s="43">
        <f t="shared" si="8"/>
        <v>0</v>
      </c>
      <c r="N55" s="55">
        <f t="shared" si="9"/>
        <v>0</v>
      </c>
      <c r="O55" s="85"/>
      <c r="P55" s="85"/>
      <c r="Q55" s="85"/>
    </row>
    <row r="56" spans="1:17" ht="15.75" thickBot="1" x14ac:dyDescent="0.3">
      <c r="A56" s="58">
        <v>16</v>
      </c>
      <c r="B56" s="71" t="s">
        <v>537</v>
      </c>
      <c r="C56" s="36" t="s">
        <v>49</v>
      </c>
      <c r="D56" s="47">
        <v>5</v>
      </c>
      <c r="E56" s="29" t="s">
        <v>50</v>
      </c>
      <c r="F56" s="83"/>
      <c r="G56" s="84"/>
      <c r="H56" s="51">
        <v>9.5</v>
      </c>
      <c r="I56" s="42">
        <f t="shared" si="5"/>
        <v>0</v>
      </c>
      <c r="J56" s="68">
        <f t="shared" si="6"/>
        <v>0</v>
      </c>
      <c r="K56" s="43">
        <f t="shared" si="7"/>
        <v>0</v>
      </c>
      <c r="L56" s="84"/>
      <c r="M56" s="43">
        <f t="shared" si="8"/>
        <v>0</v>
      </c>
      <c r="N56" s="55">
        <f t="shared" si="9"/>
        <v>0</v>
      </c>
      <c r="O56" s="85"/>
      <c r="P56" s="85"/>
      <c r="Q56" s="85"/>
    </row>
    <row r="57" spans="1:17" ht="15.75" thickBot="1" x14ac:dyDescent="0.3">
      <c r="A57" s="58">
        <v>17</v>
      </c>
      <c r="B57" s="71" t="s">
        <v>538</v>
      </c>
      <c r="C57" s="36" t="s">
        <v>49</v>
      </c>
      <c r="D57" s="47">
        <v>140</v>
      </c>
      <c r="E57" s="29" t="s">
        <v>50</v>
      </c>
      <c r="F57" s="83"/>
      <c r="G57" s="84"/>
      <c r="H57" s="51">
        <v>9.5</v>
      </c>
      <c r="I57" s="42">
        <f t="shared" si="5"/>
        <v>0</v>
      </c>
      <c r="J57" s="68">
        <f t="shared" si="6"/>
        <v>0</v>
      </c>
      <c r="K57" s="43">
        <f t="shared" si="7"/>
        <v>0</v>
      </c>
      <c r="L57" s="84"/>
      <c r="M57" s="43">
        <f t="shared" si="8"/>
        <v>0</v>
      </c>
      <c r="N57" s="55">
        <f t="shared" si="9"/>
        <v>0</v>
      </c>
      <c r="O57" s="85"/>
      <c r="P57" s="85"/>
      <c r="Q57" s="85"/>
    </row>
    <row r="58" spans="1:17" ht="15.75" thickBot="1" x14ac:dyDescent="0.3">
      <c r="A58" s="58">
        <v>18</v>
      </c>
      <c r="B58" s="71" t="s">
        <v>539</v>
      </c>
      <c r="C58" s="36" t="s">
        <v>49</v>
      </c>
      <c r="D58" s="47">
        <v>60</v>
      </c>
      <c r="E58" s="29" t="s">
        <v>50</v>
      </c>
      <c r="F58" s="83"/>
      <c r="G58" s="84"/>
      <c r="H58" s="51">
        <v>9.5</v>
      </c>
      <c r="I58" s="42">
        <f t="shared" si="5"/>
        <v>0</v>
      </c>
      <c r="J58" s="68">
        <f t="shared" si="6"/>
        <v>0</v>
      </c>
      <c r="K58" s="43">
        <f t="shared" si="7"/>
        <v>0</v>
      </c>
      <c r="L58" s="84"/>
      <c r="M58" s="43">
        <f t="shared" si="8"/>
        <v>0</v>
      </c>
      <c r="N58" s="55">
        <f t="shared" si="9"/>
        <v>0</v>
      </c>
      <c r="O58" s="85"/>
      <c r="P58" s="85"/>
      <c r="Q58" s="85"/>
    </row>
    <row r="59" spans="1:17" ht="15.75" thickBot="1" x14ac:dyDescent="0.3">
      <c r="A59" s="58">
        <v>19</v>
      </c>
      <c r="B59" s="71" t="s">
        <v>540</v>
      </c>
      <c r="C59" s="36" t="s">
        <v>49</v>
      </c>
      <c r="D59" s="47">
        <v>3200</v>
      </c>
      <c r="E59" s="29" t="s">
        <v>50</v>
      </c>
      <c r="F59" s="83"/>
      <c r="G59" s="84"/>
      <c r="H59" s="51">
        <v>9.5</v>
      </c>
      <c r="I59" s="42">
        <f t="shared" si="5"/>
        <v>0</v>
      </c>
      <c r="J59" s="68">
        <f t="shared" si="6"/>
        <v>0</v>
      </c>
      <c r="K59" s="43">
        <f t="shared" si="7"/>
        <v>0</v>
      </c>
      <c r="L59" s="84"/>
      <c r="M59" s="43">
        <f t="shared" si="8"/>
        <v>0</v>
      </c>
      <c r="N59" s="55">
        <f t="shared" si="9"/>
        <v>0</v>
      </c>
      <c r="O59" s="85"/>
      <c r="P59" s="85"/>
      <c r="Q59" s="85"/>
    </row>
    <row r="60" spans="1:17" ht="15.75" thickBot="1" x14ac:dyDescent="0.3">
      <c r="A60" s="58">
        <v>20</v>
      </c>
      <c r="B60" s="71" t="s">
        <v>541</v>
      </c>
      <c r="C60" s="36" t="s">
        <v>49</v>
      </c>
      <c r="D60" s="47">
        <v>50</v>
      </c>
      <c r="E60" s="29" t="s">
        <v>50</v>
      </c>
      <c r="F60" s="83"/>
      <c r="G60" s="84"/>
      <c r="H60" s="51">
        <v>9.5</v>
      </c>
      <c r="I60" s="42">
        <f t="shared" si="5"/>
        <v>0</v>
      </c>
      <c r="J60" s="68">
        <f t="shared" si="6"/>
        <v>0</v>
      </c>
      <c r="K60" s="43">
        <f t="shared" si="7"/>
        <v>0</v>
      </c>
      <c r="L60" s="84"/>
      <c r="M60" s="43">
        <f t="shared" si="8"/>
        <v>0</v>
      </c>
      <c r="N60" s="55">
        <f t="shared" si="9"/>
        <v>0</v>
      </c>
      <c r="O60" s="85"/>
      <c r="P60" s="85"/>
      <c r="Q60" s="85"/>
    </row>
    <row r="61" spans="1:17" ht="15.75" thickBot="1" x14ac:dyDescent="0.3">
      <c r="A61" s="58">
        <v>21</v>
      </c>
      <c r="B61" s="71" t="s">
        <v>543</v>
      </c>
      <c r="C61" s="36" t="s">
        <v>49</v>
      </c>
      <c r="D61" s="47">
        <v>200</v>
      </c>
      <c r="E61" s="29" t="s">
        <v>50</v>
      </c>
      <c r="F61" s="83"/>
      <c r="G61" s="84"/>
      <c r="H61" s="51">
        <v>9.5</v>
      </c>
      <c r="I61" s="42">
        <f t="shared" si="5"/>
        <v>0</v>
      </c>
      <c r="J61" s="68">
        <f t="shared" si="6"/>
        <v>0</v>
      </c>
      <c r="K61" s="43">
        <f t="shared" si="7"/>
        <v>0</v>
      </c>
      <c r="L61" s="84"/>
      <c r="M61" s="43">
        <f t="shared" si="8"/>
        <v>0</v>
      </c>
      <c r="N61" s="55">
        <f t="shared" si="9"/>
        <v>0</v>
      </c>
      <c r="O61" s="85"/>
      <c r="P61" s="85"/>
      <c r="Q61" s="85"/>
    </row>
    <row r="62" spans="1:17" ht="15.75" thickBot="1" x14ac:dyDescent="0.3">
      <c r="A62" s="58">
        <v>22</v>
      </c>
      <c r="B62" s="71" t="s">
        <v>554</v>
      </c>
      <c r="C62" s="36" t="s">
        <v>49</v>
      </c>
      <c r="D62" s="47">
        <v>600</v>
      </c>
      <c r="E62" s="29" t="s">
        <v>50</v>
      </c>
      <c r="F62" s="83"/>
      <c r="G62" s="84"/>
      <c r="H62" s="51">
        <v>9.5</v>
      </c>
      <c r="I62" s="42">
        <f t="shared" si="5"/>
        <v>0</v>
      </c>
      <c r="J62" s="68">
        <f t="shared" si="6"/>
        <v>0</v>
      </c>
      <c r="K62" s="43">
        <f t="shared" si="7"/>
        <v>0</v>
      </c>
      <c r="L62" s="84"/>
      <c r="M62" s="43">
        <f t="shared" si="8"/>
        <v>0</v>
      </c>
      <c r="N62" s="55">
        <f t="shared" si="9"/>
        <v>0</v>
      </c>
      <c r="O62" s="85"/>
      <c r="P62" s="85"/>
      <c r="Q62" s="85"/>
    </row>
    <row r="63" spans="1:17" ht="15.75" thickBot="1" x14ac:dyDescent="0.3">
      <c r="A63" s="58">
        <v>23</v>
      </c>
      <c r="B63" s="71" t="s">
        <v>545</v>
      </c>
      <c r="C63" s="36" t="s">
        <v>49</v>
      </c>
      <c r="D63" s="47">
        <v>300</v>
      </c>
      <c r="E63" s="29" t="s">
        <v>50</v>
      </c>
      <c r="F63" s="83"/>
      <c r="G63" s="84"/>
      <c r="H63" s="51">
        <v>9.5</v>
      </c>
      <c r="I63" s="42">
        <f t="shared" si="5"/>
        <v>0</v>
      </c>
      <c r="J63" s="68">
        <f t="shared" si="6"/>
        <v>0</v>
      </c>
      <c r="K63" s="43">
        <f t="shared" si="7"/>
        <v>0</v>
      </c>
      <c r="L63" s="84"/>
      <c r="M63" s="43">
        <f t="shared" si="8"/>
        <v>0</v>
      </c>
      <c r="N63" s="55">
        <f t="shared" si="9"/>
        <v>0</v>
      </c>
      <c r="O63" s="85"/>
      <c r="P63" s="85"/>
      <c r="Q63" s="85"/>
    </row>
    <row r="64" spans="1:17" ht="15.75" thickBot="1" x14ac:dyDescent="0.3">
      <c r="A64" s="58">
        <v>24</v>
      </c>
      <c r="B64" s="71" t="s">
        <v>555</v>
      </c>
      <c r="C64" s="36" t="s">
        <v>49</v>
      </c>
      <c r="D64" s="47">
        <v>2760</v>
      </c>
      <c r="E64" s="29" t="s">
        <v>50</v>
      </c>
      <c r="F64" s="83"/>
      <c r="G64" s="84"/>
      <c r="H64" s="51">
        <v>9.5</v>
      </c>
      <c r="I64" s="42">
        <f t="shared" si="5"/>
        <v>0</v>
      </c>
      <c r="J64" s="68">
        <f t="shared" si="6"/>
        <v>0</v>
      </c>
      <c r="K64" s="43">
        <f t="shared" si="7"/>
        <v>0</v>
      </c>
      <c r="L64" s="84"/>
      <c r="M64" s="43">
        <f t="shared" si="8"/>
        <v>0</v>
      </c>
      <c r="N64" s="55">
        <f t="shared" si="9"/>
        <v>0</v>
      </c>
      <c r="O64" s="85"/>
      <c r="P64" s="85"/>
      <c r="Q64" s="85"/>
    </row>
    <row r="65" spans="1:17" ht="15.75" thickBot="1" x14ac:dyDescent="0.3">
      <c r="A65" s="58">
        <v>25</v>
      </c>
      <c r="B65" s="71" t="s">
        <v>546</v>
      </c>
      <c r="C65" s="36" t="s">
        <v>49</v>
      </c>
      <c r="D65" s="47">
        <v>1000</v>
      </c>
      <c r="E65" s="29" t="s">
        <v>50</v>
      </c>
      <c r="F65" s="83"/>
      <c r="G65" s="84"/>
      <c r="H65" s="51">
        <v>9.5</v>
      </c>
      <c r="I65" s="42">
        <f t="shared" si="5"/>
        <v>0</v>
      </c>
      <c r="J65" s="68">
        <f t="shared" si="6"/>
        <v>0</v>
      </c>
      <c r="K65" s="43">
        <f t="shared" si="7"/>
        <v>0</v>
      </c>
      <c r="L65" s="84"/>
      <c r="M65" s="43">
        <f t="shared" si="8"/>
        <v>0</v>
      </c>
      <c r="N65" s="55">
        <f t="shared" si="9"/>
        <v>0</v>
      </c>
      <c r="O65" s="85"/>
      <c r="P65" s="85"/>
      <c r="Q65" s="85"/>
    </row>
    <row r="66" spans="1:17" ht="15.75" thickBot="1" x14ac:dyDescent="0.3">
      <c r="A66" s="58">
        <v>26</v>
      </c>
      <c r="B66" s="71" t="s">
        <v>547</v>
      </c>
      <c r="C66" s="36" t="s">
        <v>49</v>
      </c>
      <c r="D66" s="47">
        <v>500</v>
      </c>
      <c r="E66" s="29" t="s">
        <v>50</v>
      </c>
      <c r="F66" s="83"/>
      <c r="G66" s="84"/>
      <c r="H66" s="51">
        <v>9.5</v>
      </c>
      <c r="I66" s="42">
        <f t="shared" si="5"/>
        <v>0</v>
      </c>
      <c r="J66" s="68">
        <f t="shared" si="6"/>
        <v>0</v>
      </c>
      <c r="K66" s="43">
        <f t="shared" si="7"/>
        <v>0</v>
      </c>
      <c r="L66" s="84"/>
      <c r="M66" s="43">
        <f t="shared" si="8"/>
        <v>0</v>
      </c>
      <c r="N66" s="55">
        <f t="shared" si="9"/>
        <v>0</v>
      </c>
      <c r="O66" s="85"/>
      <c r="P66" s="85"/>
      <c r="Q66" s="85"/>
    </row>
    <row r="67" spans="1:17" ht="15.75" thickBot="1" x14ac:dyDescent="0.3">
      <c r="A67" s="58">
        <v>27</v>
      </c>
      <c r="B67" s="71" t="s">
        <v>551</v>
      </c>
      <c r="C67" s="36" t="s">
        <v>49</v>
      </c>
      <c r="D67" s="47">
        <v>400</v>
      </c>
      <c r="E67" s="29" t="s">
        <v>50</v>
      </c>
      <c r="F67" s="83"/>
      <c r="G67" s="84"/>
      <c r="H67" s="51">
        <v>9.5</v>
      </c>
      <c r="I67" s="42">
        <f t="shared" si="5"/>
        <v>0</v>
      </c>
      <c r="J67" s="68">
        <f t="shared" si="6"/>
        <v>0</v>
      </c>
      <c r="K67" s="43">
        <f t="shared" si="7"/>
        <v>0</v>
      </c>
      <c r="L67" s="84"/>
      <c r="M67" s="43">
        <f t="shared" si="8"/>
        <v>0</v>
      </c>
      <c r="N67" s="55">
        <f t="shared" si="9"/>
        <v>0</v>
      </c>
      <c r="O67" s="85"/>
      <c r="P67" s="85"/>
      <c r="Q67" s="85"/>
    </row>
    <row r="68" spans="1:17" x14ac:dyDescent="0.25">
      <c r="A68" s="49" t="str">
        <f>A40</f>
        <v>JE</v>
      </c>
      <c r="B68" s="72" t="s">
        <v>19</v>
      </c>
      <c r="C68" s="46"/>
      <c r="D68" s="46">
        <f>SUM(D41:D67)</f>
        <v>17835</v>
      </c>
      <c r="E68" s="46"/>
      <c r="F68" s="46"/>
      <c r="G68" s="46"/>
      <c r="H68" s="46"/>
      <c r="I68" s="46"/>
      <c r="J68" s="46"/>
      <c r="K68" s="78">
        <f>SUM(K41:K67)</f>
        <v>0</v>
      </c>
      <c r="L68" s="79"/>
      <c r="M68" s="46"/>
      <c r="N68" s="46"/>
      <c r="O68" s="46"/>
      <c r="P68" s="46"/>
      <c r="Q68" s="46"/>
    </row>
    <row r="70" spans="1:17" ht="15.75" thickBot="1" x14ac:dyDescent="0.3">
      <c r="A70" s="50" t="s">
        <v>107</v>
      </c>
      <c r="B70" s="70" t="s">
        <v>556</v>
      </c>
      <c r="C70" s="70"/>
      <c r="D70" s="70"/>
      <c r="E70" s="70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1:17" ht="15.75" thickBot="1" x14ac:dyDescent="0.3">
      <c r="A71" s="58">
        <v>1</v>
      </c>
      <c r="B71" s="71" t="s">
        <v>557</v>
      </c>
      <c r="C71" s="36" t="s">
        <v>49</v>
      </c>
      <c r="D71" s="47">
        <v>2100</v>
      </c>
      <c r="E71" s="29" t="s">
        <v>50</v>
      </c>
      <c r="F71" s="83"/>
      <c r="G71" s="84"/>
      <c r="H71" s="51">
        <v>9.5</v>
      </c>
      <c r="I71" s="42">
        <f>ROUND(G71*H71/100,2)</f>
        <v>0</v>
      </c>
      <c r="J71" s="68">
        <f>ROUND(G71,2)+ROUND(I71,2)</f>
        <v>0</v>
      </c>
      <c r="K71" s="43">
        <f>ROUND(D71*J71,2)</f>
        <v>0</v>
      </c>
      <c r="L71" s="84"/>
      <c r="M71" s="43">
        <f>G71*L71</f>
        <v>0</v>
      </c>
      <c r="N71" s="55">
        <f>ROUND(M71+M71*H71/100,2)</f>
        <v>0</v>
      </c>
      <c r="O71" s="85"/>
      <c r="P71" s="85"/>
      <c r="Q71" s="85"/>
    </row>
    <row r="72" spans="1:17" x14ac:dyDescent="0.25">
      <c r="A72" s="49" t="str">
        <f>A70</f>
        <v>JS</v>
      </c>
      <c r="B72" s="72" t="s">
        <v>19</v>
      </c>
      <c r="C72" s="46"/>
      <c r="D72" s="46">
        <f>SUM(D71:D71)</f>
        <v>2100</v>
      </c>
      <c r="E72" s="46"/>
      <c r="F72" s="46"/>
      <c r="G72" s="46"/>
      <c r="H72" s="46"/>
      <c r="I72" s="46"/>
      <c r="J72" s="46"/>
      <c r="K72" s="78">
        <f>SUM(K71:K71)</f>
        <v>0</v>
      </c>
      <c r="L72" s="79"/>
      <c r="M72" s="46"/>
      <c r="N72" s="46"/>
      <c r="O72" s="46"/>
      <c r="P72" s="46"/>
      <c r="Q7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558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559</v>
      </c>
      <c r="C6" s="36" t="s">
        <v>192</v>
      </c>
      <c r="D6" s="47">
        <v>70</v>
      </c>
      <c r="E6" s="29" t="s">
        <v>50</v>
      </c>
      <c r="F6" s="83"/>
      <c r="G6" s="84"/>
      <c r="H6" s="51">
        <v>9.5</v>
      </c>
      <c r="I6" s="42">
        <f t="shared" ref="I6:I14" si="0">ROUND(G6*H6/100,2)</f>
        <v>0</v>
      </c>
      <c r="J6" s="68">
        <f t="shared" ref="J6:J14" si="1">ROUND(G6,2)+ROUND(I6,2)</f>
        <v>0</v>
      </c>
      <c r="K6" s="43">
        <f t="shared" ref="K6:K14" si="2">ROUND(D6*J6,2)</f>
        <v>0</v>
      </c>
      <c r="L6" s="84"/>
      <c r="M6" s="43">
        <f t="shared" ref="M6:M14" si="3">G6*L6</f>
        <v>0</v>
      </c>
      <c r="N6" s="55">
        <f t="shared" ref="N6:N14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305</v>
      </c>
      <c r="C7" s="36" t="s">
        <v>49</v>
      </c>
      <c r="D7" s="47">
        <v>20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296</v>
      </c>
      <c r="C8" s="36" t="s">
        <v>225</v>
      </c>
      <c r="D8" s="47">
        <v>15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560</v>
      </c>
      <c r="C9" s="36" t="s">
        <v>192</v>
      </c>
      <c r="D9" s="47">
        <v>150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561</v>
      </c>
      <c r="C10" s="36" t="s">
        <v>131</v>
      </c>
      <c r="D10" s="47">
        <v>50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562</v>
      </c>
      <c r="C11" s="36" t="s">
        <v>49</v>
      </c>
      <c r="D11" s="47">
        <v>1350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563</v>
      </c>
      <c r="C12" s="36" t="s">
        <v>49</v>
      </c>
      <c r="D12" s="47">
        <v>50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564</v>
      </c>
      <c r="C13" s="36" t="s">
        <v>49</v>
      </c>
      <c r="D13" s="47">
        <v>500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565</v>
      </c>
      <c r="C14" s="36" t="s">
        <v>49</v>
      </c>
      <c r="D14" s="47">
        <v>50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x14ac:dyDescent="0.25">
      <c r="A15" s="49" t="str">
        <f>A5</f>
        <v>JK</v>
      </c>
      <c r="B15" s="72" t="s">
        <v>19</v>
      </c>
      <c r="C15" s="46"/>
      <c r="D15" s="46">
        <f>SUM(D6:D14)</f>
        <v>2255</v>
      </c>
      <c r="E15" s="46"/>
      <c r="F15" s="46"/>
      <c r="G15" s="46"/>
      <c r="H15" s="46"/>
      <c r="I15" s="46"/>
      <c r="J15" s="46"/>
      <c r="K15" s="78">
        <f>SUM(K6:K14)</f>
        <v>0</v>
      </c>
      <c r="L15" s="79"/>
      <c r="M15" s="46"/>
      <c r="N15" s="46"/>
      <c r="O15" s="46"/>
      <c r="P15" s="46"/>
      <c r="Q15" s="46"/>
    </row>
    <row r="17" spans="1:17" ht="15.75" thickBot="1" x14ac:dyDescent="0.3">
      <c r="A17" s="50" t="s">
        <v>98</v>
      </c>
      <c r="B17" s="70" t="s">
        <v>566</v>
      </c>
      <c r="C17" s="70"/>
      <c r="D17" s="70"/>
      <c r="E17" s="70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ht="15.75" thickBot="1" x14ac:dyDescent="0.3">
      <c r="A18" s="58">
        <v>1</v>
      </c>
      <c r="B18" s="71" t="s">
        <v>567</v>
      </c>
      <c r="C18" s="36" t="s">
        <v>49</v>
      </c>
      <c r="D18" s="47">
        <v>90</v>
      </c>
      <c r="E18" s="29" t="s">
        <v>50</v>
      </c>
      <c r="F18" s="83"/>
      <c r="G18" s="84"/>
      <c r="H18" s="51">
        <v>9.5</v>
      </c>
      <c r="I18" s="42">
        <f>ROUND(G18*H18/100,2)</f>
        <v>0</v>
      </c>
      <c r="J18" s="68">
        <f>ROUND(G18,2)+ROUND(I18,2)</f>
        <v>0</v>
      </c>
      <c r="K18" s="43">
        <f>ROUND(D18*J18,2)</f>
        <v>0</v>
      </c>
      <c r="L18" s="84"/>
      <c r="M18" s="43">
        <f>G18*L18</f>
        <v>0</v>
      </c>
      <c r="N18" s="55">
        <f>ROUND(M18+M18*H18/100,2)</f>
        <v>0</v>
      </c>
      <c r="O18" s="85"/>
      <c r="P18" s="85"/>
      <c r="Q18" s="85"/>
    </row>
    <row r="19" spans="1:17" x14ac:dyDescent="0.25">
      <c r="A19" s="49" t="str">
        <f>A17</f>
        <v>JE</v>
      </c>
      <c r="B19" s="72" t="s">
        <v>19</v>
      </c>
      <c r="C19" s="46"/>
      <c r="D19" s="46">
        <f>SUM(D18:D18)</f>
        <v>90</v>
      </c>
      <c r="E19" s="46"/>
      <c r="F19" s="46"/>
      <c r="G19" s="46"/>
      <c r="H19" s="46"/>
      <c r="I19" s="46"/>
      <c r="J19" s="46"/>
      <c r="K19" s="78">
        <f>SUM(K18:K18)</f>
        <v>0</v>
      </c>
      <c r="L19" s="79"/>
      <c r="M19" s="46"/>
      <c r="N19" s="46"/>
      <c r="O19" s="46"/>
      <c r="P19" s="46"/>
      <c r="Q1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568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569</v>
      </c>
      <c r="C6" s="36" t="s">
        <v>147</v>
      </c>
      <c r="D6" s="47">
        <v>1500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570</v>
      </c>
      <c r="C7" s="36" t="s">
        <v>147</v>
      </c>
      <c r="D7" s="47">
        <v>1500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x14ac:dyDescent="0.25">
      <c r="A8" s="49" t="str">
        <f>A5</f>
        <v>JK</v>
      </c>
      <c r="B8" s="72" t="s">
        <v>19</v>
      </c>
      <c r="C8" s="46"/>
      <c r="D8" s="46">
        <f>SUM(D6:D7)</f>
        <v>3000</v>
      </c>
      <c r="E8" s="46"/>
      <c r="F8" s="46"/>
      <c r="G8" s="46"/>
      <c r="H8" s="46"/>
      <c r="I8" s="46"/>
      <c r="J8" s="46"/>
      <c r="K8" s="78">
        <f>SUM(K6:K7)</f>
        <v>0</v>
      </c>
      <c r="L8" s="79"/>
      <c r="M8" s="46"/>
      <c r="N8" s="46"/>
      <c r="O8" s="46"/>
      <c r="P8" s="46"/>
      <c r="Q8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571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572</v>
      </c>
      <c r="C6" s="36" t="s">
        <v>573</v>
      </c>
      <c r="D6" s="47">
        <v>1100</v>
      </c>
      <c r="E6" s="29" t="s">
        <v>87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574</v>
      </c>
      <c r="C7" s="36" t="s">
        <v>575</v>
      </c>
      <c r="D7" s="47">
        <v>200</v>
      </c>
      <c r="E7" s="29" t="s">
        <v>87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576</v>
      </c>
      <c r="C8" s="36" t="s">
        <v>577</v>
      </c>
      <c r="D8" s="47">
        <v>40</v>
      </c>
      <c r="E8" s="29" t="s">
        <v>87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1340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  <row r="11" spans="1:17" ht="15.75" thickBot="1" x14ac:dyDescent="0.3">
      <c r="A11" s="50" t="s">
        <v>98</v>
      </c>
      <c r="B11" s="70" t="s">
        <v>578</v>
      </c>
      <c r="C11" s="70"/>
      <c r="D11" s="70"/>
      <c r="E11" s="70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5.75" thickBot="1" x14ac:dyDescent="0.3">
      <c r="A12" s="58">
        <v>1</v>
      </c>
      <c r="B12" s="71" t="s">
        <v>574</v>
      </c>
      <c r="C12" s="36" t="s">
        <v>575</v>
      </c>
      <c r="D12" s="47">
        <v>100</v>
      </c>
      <c r="E12" s="29" t="s">
        <v>87</v>
      </c>
      <c r="F12" s="83"/>
      <c r="G12" s="84"/>
      <c r="H12" s="51">
        <v>9.5</v>
      </c>
      <c r="I12" s="42">
        <f>ROUND(G12*H12/100,2)</f>
        <v>0</v>
      </c>
      <c r="J12" s="68">
        <f>ROUND(G12,2)+ROUND(I12,2)</f>
        <v>0</v>
      </c>
      <c r="K12" s="43">
        <f>ROUND(D12*J12,2)</f>
        <v>0</v>
      </c>
      <c r="L12" s="84"/>
      <c r="M12" s="43">
        <f>G12*L12</f>
        <v>0</v>
      </c>
      <c r="N12" s="55">
        <f>ROUND(M12+M12*H12/100,2)</f>
        <v>0</v>
      </c>
      <c r="O12" s="85"/>
      <c r="P12" s="85"/>
      <c r="Q12" s="85"/>
    </row>
    <row r="13" spans="1:17" x14ac:dyDescent="0.25">
      <c r="A13" s="49" t="str">
        <f>A11</f>
        <v>JE</v>
      </c>
      <c r="B13" s="72" t="s">
        <v>19</v>
      </c>
      <c r="C13" s="46"/>
      <c r="D13" s="46">
        <f>SUM(D12:D12)</f>
        <v>100</v>
      </c>
      <c r="E13" s="46"/>
      <c r="F13" s="46"/>
      <c r="G13" s="46"/>
      <c r="H13" s="46"/>
      <c r="I13" s="46"/>
      <c r="J13" s="46"/>
      <c r="K13" s="78">
        <f>SUM(K12:K12)</f>
        <v>0</v>
      </c>
      <c r="L13" s="79"/>
      <c r="M13" s="46"/>
      <c r="N13" s="46"/>
      <c r="O13" s="46"/>
      <c r="P13" s="46"/>
      <c r="Q13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579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580</v>
      </c>
      <c r="C6" s="36" t="s">
        <v>581</v>
      </c>
      <c r="D6" s="47">
        <v>50</v>
      </c>
      <c r="E6" s="29" t="s">
        <v>87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x14ac:dyDescent="0.25">
      <c r="A7" s="49" t="str">
        <f>A5</f>
        <v>JK</v>
      </c>
      <c r="B7" s="72" t="s">
        <v>19</v>
      </c>
      <c r="C7" s="46"/>
      <c r="D7" s="46">
        <f>SUM(D6:D6)</f>
        <v>50</v>
      </c>
      <c r="E7" s="46"/>
      <c r="F7" s="46"/>
      <c r="G7" s="46"/>
      <c r="H7" s="46"/>
      <c r="I7" s="46"/>
      <c r="J7" s="46"/>
      <c r="K7" s="78">
        <f>SUM(K6:K6)</f>
        <v>0</v>
      </c>
      <c r="L7" s="79"/>
      <c r="M7" s="46"/>
      <c r="N7" s="46"/>
      <c r="O7" s="46"/>
      <c r="P7" s="46"/>
      <c r="Q7" s="46"/>
    </row>
    <row r="9" spans="1:17" ht="15.75" thickBot="1" x14ac:dyDescent="0.3">
      <c r="A9" s="50" t="s">
        <v>107</v>
      </c>
      <c r="B9" s="70" t="s">
        <v>582</v>
      </c>
      <c r="C9" s="70"/>
      <c r="D9" s="70"/>
      <c r="E9" s="70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5.75" thickBot="1" x14ac:dyDescent="0.3">
      <c r="A10" s="58">
        <v>1</v>
      </c>
      <c r="B10" s="71" t="s">
        <v>580</v>
      </c>
      <c r="C10" s="36" t="s">
        <v>581</v>
      </c>
      <c r="D10" s="47">
        <v>300</v>
      </c>
      <c r="E10" s="29" t="s">
        <v>87</v>
      </c>
      <c r="F10" s="83"/>
      <c r="G10" s="84"/>
      <c r="H10" s="51">
        <v>9.5</v>
      </c>
      <c r="I10" s="42">
        <f>ROUND(G10*H10/100,2)</f>
        <v>0</v>
      </c>
      <c r="J10" s="68">
        <f>ROUND(G10,2)+ROUND(I10,2)</f>
        <v>0</v>
      </c>
      <c r="K10" s="43">
        <f>ROUND(D10*J10,2)</f>
        <v>0</v>
      </c>
      <c r="L10" s="84"/>
      <c r="M10" s="43">
        <f>G10*L10</f>
        <v>0</v>
      </c>
      <c r="N10" s="55">
        <f>ROUND(M10+M10*H10/100,2)</f>
        <v>0</v>
      </c>
      <c r="O10" s="85"/>
      <c r="P10" s="85"/>
      <c r="Q10" s="85"/>
    </row>
    <row r="11" spans="1:17" ht="15.75" thickBot="1" x14ac:dyDescent="0.3">
      <c r="A11" s="58">
        <v>2</v>
      </c>
      <c r="B11" s="71" t="s">
        <v>583</v>
      </c>
      <c r="C11" s="36" t="s">
        <v>584</v>
      </c>
      <c r="D11" s="47">
        <v>120</v>
      </c>
      <c r="E11" s="29" t="s">
        <v>50</v>
      </c>
      <c r="F11" s="83"/>
      <c r="G11" s="84"/>
      <c r="H11" s="51">
        <v>9.5</v>
      </c>
      <c r="I11" s="42">
        <f>ROUND(G11*H11/100,2)</f>
        <v>0</v>
      </c>
      <c r="J11" s="68">
        <f>ROUND(G11,2)+ROUND(I11,2)</f>
        <v>0</v>
      </c>
      <c r="K11" s="43">
        <f>ROUND(D11*J11,2)</f>
        <v>0</v>
      </c>
      <c r="L11" s="84"/>
      <c r="M11" s="43">
        <f>G11*L11</f>
        <v>0</v>
      </c>
      <c r="N11" s="55">
        <f>ROUND(M11+M11*H11/100,2)</f>
        <v>0</v>
      </c>
      <c r="O11" s="85"/>
      <c r="P11" s="85"/>
      <c r="Q11" s="85"/>
    </row>
    <row r="12" spans="1:17" x14ac:dyDescent="0.25">
      <c r="A12" s="49" t="str">
        <f>A9</f>
        <v>JS</v>
      </c>
      <c r="B12" s="72" t="s">
        <v>19</v>
      </c>
      <c r="C12" s="46"/>
      <c r="D12" s="46">
        <f>SUM(D10:D11)</f>
        <v>420</v>
      </c>
      <c r="E12" s="46"/>
      <c r="F12" s="46"/>
      <c r="G12" s="46"/>
      <c r="H12" s="46"/>
      <c r="I12" s="46"/>
      <c r="J12" s="46"/>
      <c r="K12" s="78">
        <f>SUM(K10:K11)</f>
        <v>0</v>
      </c>
      <c r="L12" s="79"/>
      <c r="M12" s="46"/>
      <c r="N12" s="46"/>
      <c r="O12" s="46"/>
      <c r="P12" s="46"/>
      <c r="Q1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585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586</v>
      </c>
      <c r="C6" s="36" t="s">
        <v>49</v>
      </c>
      <c r="D6" s="47">
        <v>120</v>
      </c>
      <c r="E6" s="29" t="s">
        <v>50</v>
      </c>
      <c r="F6" s="83"/>
      <c r="G6" s="84"/>
      <c r="H6" s="51">
        <v>9.5</v>
      </c>
      <c r="I6" s="42">
        <f t="shared" ref="I6:I37" si="0">ROUND(G6*H6/100,2)</f>
        <v>0</v>
      </c>
      <c r="J6" s="68">
        <f t="shared" ref="J6:J37" si="1">ROUND(G6,2)+ROUND(I6,2)</f>
        <v>0</v>
      </c>
      <c r="K6" s="43">
        <f t="shared" ref="K6:K37" si="2">ROUND(D6*J6,2)</f>
        <v>0</v>
      </c>
      <c r="L6" s="84"/>
      <c r="M6" s="43">
        <f t="shared" ref="M6:M35" si="3">G6*L6</f>
        <v>0</v>
      </c>
      <c r="N6" s="55">
        <f t="shared" ref="N6:N37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587</v>
      </c>
      <c r="C7" s="36" t="s">
        <v>588</v>
      </c>
      <c r="D7" s="47">
        <v>100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589</v>
      </c>
      <c r="C8" s="36" t="s">
        <v>49</v>
      </c>
      <c r="D8" s="47">
        <v>250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590</v>
      </c>
      <c r="C9" s="36" t="s">
        <v>591</v>
      </c>
      <c r="D9" s="47">
        <v>50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592</v>
      </c>
      <c r="C10" s="36" t="s">
        <v>591</v>
      </c>
      <c r="D10" s="47">
        <v>150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593</v>
      </c>
      <c r="C11" s="36" t="s">
        <v>591</v>
      </c>
      <c r="D11" s="47">
        <v>50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594</v>
      </c>
      <c r="C12" s="36" t="s">
        <v>49</v>
      </c>
      <c r="D12" s="47">
        <v>20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595</v>
      </c>
      <c r="C13" s="36" t="s">
        <v>49</v>
      </c>
      <c r="D13" s="47">
        <v>30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596</v>
      </c>
      <c r="C14" s="36" t="s">
        <v>49</v>
      </c>
      <c r="D14" s="47">
        <v>30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597</v>
      </c>
      <c r="C15" s="36" t="s">
        <v>577</v>
      </c>
      <c r="D15" s="47">
        <v>60</v>
      </c>
      <c r="E15" s="29" t="s">
        <v>87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598</v>
      </c>
      <c r="C16" s="36" t="s">
        <v>49</v>
      </c>
      <c r="D16" s="47">
        <v>7500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599</v>
      </c>
      <c r="C17" s="36" t="s">
        <v>112</v>
      </c>
      <c r="D17" s="47">
        <v>5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600</v>
      </c>
      <c r="C18" s="36" t="s">
        <v>192</v>
      </c>
      <c r="D18" s="47">
        <v>150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601</v>
      </c>
      <c r="C19" s="36" t="s">
        <v>195</v>
      </c>
      <c r="D19" s="47">
        <v>30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602</v>
      </c>
      <c r="C20" s="36" t="s">
        <v>195</v>
      </c>
      <c r="D20" s="47">
        <v>550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603</v>
      </c>
      <c r="C21" s="36" t="s">
        <v>49</v>
      </c>
      <c r="D21" s="47">
        <v>115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604</v>
      </c>
      <c r="C22" s="36" t="s">
        <v>605</v>
      </c>
      <c r="D22" s="47">
        <v>21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604</v>
      </c>
      <c r="C23" s="36" t="s">
        <v>112</v>
      </c>
      <c r="D23" s="47">
        <v>50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606</v>
      </c>
      <c r="C24" s="36" t="s">
        <v>607</v>
      </c>
      <c r="D24" s="47">
        <v>55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608</v>
      </c>
      <c r="C25" s="36" t="s">
        <v>112</v>
      </c>
      <c r="D25" s="47">
        <v>30</v>
      </c>
      <c r="E25" s="29" t="s">
        <v>50</v>
      </c>
      <c r="F25" s="83"/>
      <c r="G25" s="84"/>
      <c r="H25" s="51">
        <v>22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609</v>
      </c>
      <c r="C26" s="36" t="s">
        <v>407</v>
      </c>
      <c r="D26" s="47">
        <v>2</v>
      </c>
      <c r="E26" s="29" t="s">
        <v>50</v>
      </c>
      <c r="F26" s="83"/>
      <c r="G26" s="84"/>
      <c r="H26" s="51">
        <v>22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610</v>
      </c>
      <c r="C27" s="36" t="s">
        <v>611</v>
      </c>
      <c r="D27" s="47">
        <v>96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ht="15.75" thickBot="1" x14ac:dyDescent="0.3">
      <c r="A28" s="58">
        <v>23</v>
      </c>
      <c r="B28" s="71" t="s">
        <v>612</v>
      </c>
      <c r="C28" s="36" t="s">
        <v>613</v>
      </c>
      <c r="D28" s="47">
        <v>50</v>
      </c>
      <c r="E28" s="29" t="s">
        <v>50</v>
      </c>
      <c r="F28" s="83"/>
      <c r="G28" s="84"/>
      <c r="H28" s="51">
        <v>22</v>
      </c>
      <c r="I28" s="42">
        <f t="shared" si="0"/>
        <v>0</v>
      </c>
      <c r="J28" s="68">
        <f t="shared" si="1"/>
        <v>0</v>
      </c>
      <c r="K28" s="43">
        <f t="shared" si="2"/>
        <v>0</v>
      </c>
      <c r="L28" s="84"/>
      <c r="M28" s="43">
        <f t="shared" si="3"/>
        <v>0</v>
      </c>
      <c r="N28" s="55">
        <f t="shared" si="4"/>
        <v>0</v>
      </c>
      <c r="O28" s="85"/>
      <c r="P28" s="85"/>
      <c r="Q28" s="85"/>
    </row>
    <row r="29" spans="1:17" ht="15.75" thickBot="1" x14ac:dyDescent="0.3">
      <c r="A29" s="58">
        <v>24</v>
      </c>
      <c r="B29" s="71" t="s">
        <v>614</v>
      </c>
      <c r="C29" s="36" t="s">
        <v>615</v>
      </c>
      <c r="D29" s="47">
        <v>2</v>
      </c>
      <c r="E29" s="29" t="s">
        <v>50</v>
      </c>
      <c r="F29" s="83"/>
      <c r="G29" s="84"/>
      <c r="H29" s="51">
        <v>9.5</v>
      </c>
      <c r="I29" s="42">
        <f t="shared" si="0"/>
        <v>0</v>
      </c>
      <c r="J29" s="68">
        <f t="shared" si="1"/>
        <v>0</v>
      </c>
      <c r="K29" s="43">
        <f t="shared" si="2"/>
        <v>0</v>
      </c>
      <c r="L29" s="84"/>
      <c r="M29" s="43">
        <f t="shared" si="3"/>
        <v>0</v>
      </c>
      <c r="N29" s="55">
        <f t="shared" si="4"/>
        <v>0</v>
      </c>
      <c r="O29" s="85"/>
      <c r="P29" s="85"/>
      <c r="Q29" s="85"/>
    </row>
    <row r="30" spans="1:17" ht="15.75" thickBot="1" x14ac:dyDescent="0.3">
      <c r="A30" s="58">
        <v>25</v>
      </c>
      <c r="B30" s="71" t="s">
        <v>616</v>
      </c>
      <c r="C30" s="36" t="s">
        <v>617</v>
      </c>
      <c r="D30" s="47">
        <v>100</v>
      </c>
      <c r="E30" s="29" t="s">
        <v>50</v>
      </c>
      <c r="F30" s="83"/>
      <c r="G30" s="84"/>
      <c r="H30" s="51">
        <v>9.5</v>
      </c>
      <c r="I30" s="42">
        <f t="shared" si="0"/>
        <v>0</v>
      </c>
      <c r="J30" s="68">
        <f t="shared" si="1"/>
        <v>0</v>
      </c>
      <c r="K30" s="43">
        <f t="shared" si="2"/>
        <v>0</v>
      </c>
      <c r="L30" s="84"/>
      <c r="M30" s="43">
        <f t="shared" si="3"/>
        <v>0</v>
      </c>
      <c r="N30" s="55">
        <f t="shared" si="4"/>
        <v>0</v>
      </c>
      <c r="O30" s="85"/>
      <c r="P30" s="85"/>
      <c r="Q30" s="85"/>
    </row>
    <row r="31" spans="1:17" ht="15.75" thickBot="1" x14ac:dyDescent="0.3">
      <c r="A31" s="58">
        <v>26</v>
      </c>
      <c r="B31" s="71" t="s">
        <v>616</v>
      </c>
      <c r="C31" s="36" t="s">
        <v>618</v>
      </c>
      <c r="D31" s="47">
        <v>2500</v>
      </c>
      <c r="E31" s="29" t="s">
        <v>50</v>
      </c>
      <c r="F31" s="83"/>
      <c r="G31" s="84"/>
      <c r="H31" s="51">
        <v>9.5</v>
      </c>
      <c r="I31" s="42">
        <f t="shared" si="0"/>
        <v>0</v>
      </c>
      <c r="J31" s="68">
        <f t="shared" si="1"/>
        <v>0</v>
      </c>
      <c r="K31" s="43">
        <f t="shared" si="2"/>
        <v>0</v>
      </c>
      <c r="L31" s="84"/>
      <c r="M31" s="43">
        <f t="shared" si="3"/>
        <v>0</v>
      </c>
      <c r="N31" s="55">
        <f t="shared" si="4"/>
        <v>0</v>
      </c>
      <c r="O31" s="85"/>
      <c r="P31" s="85"/>
      <c r="Q31" s="85"/>
    </row>
    <row r="32" spans="1:17" ht="15.75" thickBot="1" x14ac:dyDescent="0.3">
      <c r="A32" s="58">
        <v>27</v>
      </c>
      <c r="B32" s="71" t="s">
        <v>619</v>
      </c>
      <c r="C32" s="36" t="s">
        <v>615</v>
      </c>
      <c r="D32" s="47">
        <v>50</v>
      </c>
      <c r="E32" s="29" t="s">
        <v>50</v>
      </c>
      <c r="F32" s="83"/>
      <c r="G32" s="84"/>
      <c r="H32" s="51">
        <v>9.5</v>
      </c>
      <c r="I32" s="42">
        <f t="shared" si="0"/>
        <v>0</v>
      </c>
      <c r="J32" s="68">
        <f t="shared" si="1"/>
        <v>0</v>
      </c>
      <c r="K32" s="43">
        <f t="shared" si="2"/>
        <v>0</v>
      </c>
      <c r="L32" s="84"/>
      <c r="M32" s="43">
        <f t="shared" si="3"/>
        <v>0</v>
      </c>
      <c r="N32" s="55">
        <f t="shared" si="4"/>
        <v>0</v>
      </c>
      <c r="O32" s="85"/>
      <c r="P32" s="85"/>
      <c r="Q32" s="85"/>
    </row>
    <row r="33" spans="1:17" ht="15.75" thickBot="1" x14ac:dyDescent="0.3">
      <c r="A33" s="58">
        <v>28</v>
      </c>
      <c r="B33" s="71" t="s">
        <v>620</v>
      </c>
      <c r="C33" s="36" t="s">
        <v>615</v>
      </c>
      <c r="D33" s="47">
        <v>200</v>
      </c>
      <c r="E33" s="29" t="s">
        <v>50</v>
      </c>
      <c r="F33" s="83"/>
      <c r="G33" s="84"/>
      <c r="H33" s="51">
        <v>9.5</v>
      </c>
      <c r="I33" s="42">
        <f t="shared" si="0"/>
        <v>0</v>
      </c>
      <c r="J33" s="68">
        <f t="shared" si="1"/>
        <v>0</v>
      </c>
      <c r="K33" s="43">
        <f t="shared" si="2"/>
        <v>0</v>
      </c>
      <c r="L33" s="84"/>
      <c r="M33" s="43">
        <f t="shared" si="3"/>
        <v>0</v>
      </c>
      <c r="N33" s="55">
        <f t="shared" si="4"/>
        <v>0</v>
      </c>
      <c r="O33" s="85"/>
      <c r="P33" s="85"/>
      <c r="Q33" s="85"/>
    </row>
    <row r="34" spans="1:17" ht="15.75" thickBot="1" x14ac:dyDescent="0.3">
      <c r="A34" s="58">
        <v>29</v>
      </c>
      <c r="B34" s="71" t="s">
        <v>621</v>
      </c>
      <c r="C34" s="36" t="s">
        <v>622</v>
      </c>
      <c r="D34" s="47">
        <v>100</v>
      </c>
      <c r="E34" s="29" t="s">
        <v>50</v>
      </c>
      <c r="F34" s="83"/>
      <c r="G34" s="84"/>
      <c r="H34" s="51">
        <v>9.5</v>
      </c>
      <c r="I34" s="42">
        <f t="shared" si="0"/>
        <v>0</v>
      </c>
      <c r="J34" s="68">
        <f t="shared" si="1"/>
        <v>0</v>
      </c>
      <c r="K34" s="43">
        <f t="shared" si="2"/>
        <v>0</v>
      </c>
      <c r="L34" s="84"/>
      <c r="M34" s="43">
        <f t="shared" si="3"/>
        <v>0</v>
      </c>
      <c r="N34" s="55">
        <f t="shared" si="4"/>
        <v>0</v>
      </c>
      <c r="O34" s="85"/>
      <c r="P34" s="85"/>
      <c r="Q34" s="85"/>
    </row>
    <row r="35" spans="1:17" ht="15.75" thickBot="1" x14ac:dyDescent="0.3">
      <c r="A35" s="58">
        <v>30</v>
      </c>
      <c r="B35" s="71" t="s">
        <v>621</v>
      </c>
      <c r="C35" s="36" t="s">
        <v>623</v>
      </c>
      <c r="D35" s="47">
        <v>100</v>
      </c>
      <c r="E35" s="29" t="s">
        <v>50</v>
      </c>
      <c r="F35" s="83"/>
      <c r="G35" s="84"/>
      <c r="H35" s="51">
        <v>9.5</v>
      </c>
      <c r="I35" s="42">
        <f t="shared" si="0"/>
        <v>0</v>
      </c>
      <c r="J35" s="68">
        <f t="shared" si="1"/>
        <v>0</v>
      </c>
      <c r="K35" s="43">
        <f t="shared" si="2"/>
        <v>0</v>
      </c>
      <c r="L35" s="84"/>
      <c r="M35" s="43">
        <f t="shared" si="3"/>
        <v>0</v>
      </c>
      <c r="N35" s="55">
        <f t="shared" si="4"/>
        <v>0</v>
      </c>
      <c r="O35" s="85"/>
      <c r="P35" s="85"/>
      <c r="Q35" s="85"/>
    </row>
    <row r="36" spans="1:17" ht="15.75" thickBot="1" x14ac:dyDescent="0.3">
      <c r="A36" s="58">
        <v>31</v>
      </c>
      <c r="B36" s="71" t="s">
        <v>624</v>
      </c>
      <c r="C36" s="36" t="s">
        <v>625</v>
      </c>
      <c r="D36" s="47">
        <v>200</v>
      </c>
      <c r="E36" s="29" t="s">
        <v>57</v>
      </c>
      <c r="F36" s="83"/>
      <c r="G36" s="84"/>
      <c r="H36" s="51">
        <v>9.5</v>
      </c>
      <c r="I36" s="42">
        <f t="shared" si="0"/>
        <v>0</v>
      </c>
      <c r="J36" s="68">
        <f t="shared" si="1"/>
        <v>0</v>
      </c>
      <c r="K36" s="43">
        <f t="shared" si="2"/>
        <v>0</v>
      </c>
      <c r="L36" s="84"/>
      <c r="M36" s="43">
        <f>G36</f>
        <v>0</v>
      </c>
      <c r="N36" s="55">
        <f t="shared" si="4"/>
        <v>0</v>
      </c>
      <c r="O36" s="85"/>
      <c r="P36" s="85"/>
      <c r="Q36" s="85"/>
    </row>
    <row r="37" spans="1:17" ht="15.75" thickBot="1" x14ac:dyDescent="0.3">
      <c r="A37" s="58">
        <v>32</v>
      </c>
      <c r="B37" s="71" t="s">
        <v>626</v>
      </c>
      <c r="C37" s="36" t="s">
        <v>627</v>
      </c>
      <c r="D37" s="47">
        <v>200</v>
      </c>
      <c r="E37" s="29" t="s">
        <v>50</v>
      </c>
      <c r="F37" s="83"/>
      <c r="G37" s="84"/>
      <c r="H37" s="51">
        <v>9.5</v>
      </c>
      <c r="I37" s="42">
        <f t="shared" si="0"/>
        <v>0</v>
      </c>
      <c r="J37" s="68">
        <f t="shared" si="1"/>
        <v>0</v>
      </c>
      <c r="K37" s="43">
        <f t="shared" si="2"/>
        <v>0</v>
      </c>
      <c r="L37" s="84"/>
      <c r="M37" s="43">
        <f t="shared" ref="M37:M43" si="5">G37*L37</f>
        <v>0</v>
      </c>
      <c r="N37" s="55">
        <f t="shared" si="4"/>
        <v>0</v>
      </c>
      <c r="O37" s="85"/>
      <c r="P37" s="85"/>
      <c r="Q37" s="85"/>
    </row>
    <row r="38" spans="1:17" ht="15.75" thickBot="1" x14ac:dyDescent="0.3">
      <c r="A38" s="58">
        <v>33</v>
      </c>
      <c r="B38" s="71" t="s">
        <v>628</v>
      </c>
      <c r="C38" s="36" t="s">
        <v>629</v>
      </c>
      <c r="D38" s="47">
        <v>1000</v>
      </c>
      <c r="E38" s="29" t="s">
        <v>50</v>
      </c>
      <c r="F38" s="83"/>
      <c r="G38" s="84"/>
      <c r="H38" s="51">
        <v>9.5</v>
      </c>
      <c r="I38" s="42">
        <f t="shared" ref="I38:I69" si="6">ROUND(G38*H38/100,2)</f>
        <v>0</v>
      </c>
      <c r="J38" s="68">
        <f t="shared" ref="J38:J69" si="7">ROUND(G38,2)+ROUND(I38,2)</f>
        <v>0</v>
      </c>
      <c r="K38" s="43">
        <f t="shared" ref="K38:K69" si="8">ROUND(D38*J38,2)</f>
        <v>0</v>
      </c>
      <c r="L38" s="84"/>
      <c r="M38" s="43">
        <f t="shared" si="5"/>
        <v>0</v>
      </c>
      <c r="N38" s="55">
        <f t="shared" ref="N38:N69" si="9">ROUND(M38+M38*H38/100,2)</f>
        <v>0</v>
      </c>
      <c r="O38" s="85"/>
      <c r="P38" s="85"/>
      <c r="Q38" s="85"/>
    </row>
    <row r="39" spans="1:17" ht="15.75" thickBot="1" x14ac:dyDescent="0.3">
      <c r="A39" s="58">
        <v>34</v>
      </c>
      <c r="B39" s="71" t="s">
        <v>630</v>
      </c>
      <c r="C39" s="36" t="s">
        <v>631</v>
      </c>
      <c r="D39" s="47">
        <v>50</v>
      </c>
      <c r="E39" s="29" t="s">
        <v>50</v>
      </c>
      <c r="F39" s="83"/>
      <c r="G39" s="84"/>
      <c r="H39" s="51">
        <v>9.5</v>
      </c>
      <c r="I39" s="42">
        <f t="shared" si="6"/>
        <v>0</v>
      </c>
      <c r="J39" s="68">
        <f t="shared" si="7"/>
        <v>0</v>
      </c>
      <c r="K39" s="43">
        <f t="shared" si="8"/>
        <v>0</v>
      </c>
      <c r="L39" s="84"/>
      <c r="M39" s="43">
        <f t="shared" si="5"/>
        <v>0</v>
      </c>
      <c r="N39" s="55">
        <f t="shared" si="9"/>
        <v>0</v>
      </c>
      <c r="O39" s="85"/>
      <c r="P39" s="85"/>
      <c r="Q39" s="85"/>
    </row>
    <row r="40" spans="1:17" ht="15.75" thickBot="1" x14ac:dyDescent="0.3">
      <c r="A40" s="58">
        <v>35</v>
      </c>
      <c r="B40" s="71" t="s">
        <v>632</v>
      </c>
      <c r="C40" s="36" t="s">
        <v>101</v>
      </c>
      <c r="D40" s="47">
        <v>500</v>
      </c>
      <c r="E40" s="29" t="s">
        <v>50</v>
      </c>
      <c r="F40" s="83"/>
      <c r="G40" s="84"/>
      <c r="H40" s="51">
        <v>9.5</v>
      </c>
      <c r="I40" s="42">
        <f t="shared" si="6"/>
        <v>0</v>
      </c>
      <c r="J40" s="68">
        <f t="shared" si="7"/>
        <v>0</v>
      </c>
      <c r="K40" s="43">
        <f t="shared" si="8"/>
        <v>0</v>
      </c>
      <c r="L40" s="84"/>
      <c r="M40" s="43">
        <f t="shared" si="5"/>
        <v>0</v>
      </c>
      <c r="N40" s="55">
        <f t="shared" si="9"/>
        <v>0</v>
      </c>
      <c r="O40" s="85"/>
      <c r="P40" s="85"/>
      <c r="Q40" s="85"/>
    </row>
    <row r="41" spans="1:17" ht="15.75" thickBot="1" x14ac:dyDescent="0.3">
      <c r="A41" s="58">
        <v>36</v>
      </c>
      <c r="B41" s="71" t="s">
        <v>633</v>
      </c>
      <c r="C41" s="36" t="s">
        <v>435</v>
      </c>
      <c r="D41" s="47">
        <v>30</v>
      </c>
      <c r="E41" s="29" t="s">
        <v>50</v>
      </c>
      <c r="F41" s="83"/>
      <c r="G41" s="84"/>
      <c r="H41" s="51">
        <v>9.5</v>
      </c>
      <c r="I41" s="42">
        <f t="shared" si="6"/>
        <v>0</v>
      </c>
      <c r="J41" s="68">
        <f t="shared" si="7"/>
        <v>0</v>
      </c>
      <c r="K41" s="43">
        <f t="shared" si="8"/>
        <v>0</v>
      </c>
      <c r="L41" s="84"/>
      <c r="M41" s="43">
        <f t="shared" si="5"/>
        <v>0</v>
      </c>
      <c r="N41" s="55">
        <f t="shared" si="9"/>
        <v>0</v>
      </c>
      <c r="O41" s="85"/>
      <c r="P41" s="85"/>
      <c r="Q41" s="85"/>
    </row>
    <row r="42" spans="1:17" ht="15.75" thickBot="1" x14ac:dyDescent="0.3">
      <c r="A42" s="58">
        <v>37</v>
      </c>
      <c r="B42" s="71" t="s">
        <v>634</v>
      </c>
      <c r="C42" s="36" t="s">
        <v>635</v>
      </c>
      <c r="D42" s="47">
        <v>5</v>
      </c>
      <c r="E42" s="29" t="s">
        <v>50</v>
      </c>
      <c r="F42" s="83"/>
      <c r="G42" s="84"/>
      <c r="H42" s="51">
        <v>9.5</v>
      </c>
      <c r="I42" s="42">
        <f t="shared" si="6"/>
        <v>0</v>
      </c>
      <c r="J42" s="68">
        <f t="shared" si="7"/>
        <v>0</v>
      </c>
      <c r="K42" s="43">
        <f t="shared" si="8"/>
        <v>0</v>
      </c>
      <c r="L42" s="84"/>
      <c r="M42" s="43">
        <f t="shared" si="5"/>
        <v>0</v>
      </c>
      <c r="N42" s="55">
        <f t="shared" si="9"/>
        <v>0</v>
      </c>
      <c r="O42" s="85"/>
      <c r="P42" s="85"/>
      <c r="Q42" s="85"/>
    </row>
    <row r="43" spans="1:17" ht="15.75" thickBot="1" x14ac:dyDescent="0.3">
      <c r="A43" s="58">
        <v>38</v>
      </c>
      <c r="B43" s="71" t="s">
        <v>636</v>
      </c>
      <c r="C43" s="36" t="s">
        <v>611</v>
      </c>
      <c r="D43" s="47">
        <v>50</v>
      </c>
      <c r="E43" s="29" t="s">
        <v>50</v>
      </c>
      <c r="F43" s="83"/>
      <c r="G43" s="84"/>
      <c r="H43" s="51">
        <v>9.5</v>
      </c>
      <c r="I43" s="42">
        <f t="shared" si="6"/>
        <v>0</v>
      </c>
      <c r="J43" s="68">
        <f t="shared" si="7"/>
        <v>0</v>
      </c>
      <c r="K43" s="43">
        <f t="shared" si="8"/>
        <v>0</v>
      </c>
      <c r="L43" s="84"/>
      <c r="M43" s="43">
        <f t="shared" si="5"/>
        <v>0</v>
      </c>
      <c r="N43" s="55">
        <f t="shared" si="9"/>
        <v>0</v>
      </c>
      <c r="O43" s="85"/>
      <c r="P43" s="85"/>
      <c r="Q43" s="85"/>
    </row>
    <row r="44" spans="1:17" ht="15.75" thickBot="1" x14ac:dyDescent="0.3">
      <c r="A44" s="58">
        <v>39</v>
      </c>
      <c r="B44" s="71" t="s">
        <v>637</v>
      </c>
      <c r="C44" s="36" t="s">
        <v>625</v>
      </c>
      <c r="D44" s="47">
        <v>12000</v>
      </c>
      <c r="E44" s="29" t="s">
        <v>57</v>
      </c>
      <c r="F44" s="83"/>
      <c r="G44" s="84"/>
      <c r="H44" s="51">
        <v>9.5</v>
      </c>
      <c r="I44" s="42">
        <f t="shared" si="6"/>
        <v>0</v>
      </c>
      <c r="J44" s="68">
        <f t="shared" si="7"/>
        <v>0</v>
      </c>
      <c r="K44" s="43">
        <f t="shared" si="8"/>
        <v>0</v>
      </c>
      <c r="L44" s="84"/>
      <c r="M44" s="43">
        <f>G44</f>
        <v>0</v>
      </c>
      <c r="N44" s="55">
        <f t="shared" si="9"/>
        <v>0</v>
      </c>
      <c r="O44" s="85"/>
      <c r="P44" s="85"/>
      <c r="Q44" s="85"/>
    </row>
    <row r="45" spans="1:17" ht="15.75" thickBot="1" x14ac:dyDescent="0.3">
      <c r="A45" s="58">
        <v>40</v>
      </c>
      <c r="B45" s="71" t="s">
        <v>638</v>
      </c>
      <c r="C45" s="36" t="s">
        <v>639</v>
      </c>
      <c r="D45" s="47">
        <v>21000</v>
      </c>
      <c r="E45" s="29" t="s">
        <v>57</v>
      </c>
      <c r="F45" s="83"/>
      <c r="G45" s="84"/>
      <c r="H45" s="51">
        <v>9.5</v>
      </c>
      <c r="I45" s="42">
        <f t="shared" si="6"/>
        <v>0</v>
      </c>
      <c r="J45" s="68">
        <f t="shared" si="7"/>
        <v>0</v>
      </c>
      <c r="K45" s="43">
        <f t="shared" si="8"/>
        <v>0</v>
      </c>
      <c r="L45" s="84"/>
      <c r="M45" s="43">
        <f>G45</f>
        <v>0</v>
      </c>
      <c r="N45" s="55">
        <f t="shared" si="9"/>
        <v>0</v>
      </c>
      <c r="O45" s="85"/>
      <c r="P45" s="85"/>
      <c r="Q45" s="85"/>
    </row>
    <row r="46" spans="1:17" ht="15.75" thickBot="1" x14ac:dyDescent="0.3">
      <c r="A46" s="58">
        <v>41</v>
      </c>
      <c r="B46" s="71" t="s">
        <v>640</v>
      </c>
      <c r="C46" s="36" t="s">
        <v>641</v>
      </c>
      <c r="D46" s="47">
        <v>16000</v>
      </c>
      <c r="E46" s="29" t="s">
        <v>57</v>
      </c>
      <c r="F46" s="83"/>
      <c r="G46" s="84"/>
      <c r="H46" s="51">
        <v>9.5</v>
      </c>
      <c r="I46" s="42">
        <f t="shared" si="6"/>
        <v>0</v>
      </c>
      <c r="J46" s="68">
        <f t="shared" si="7"/>
        <v>0</v>
      </c>
      <c r="K46" s="43">
        <f t="shared" si="8"/>
        <v>0</v>
      </c>
      <c r="L46" s="84"/>
      <c r="M46" s="43">
        <f>G46</f>
        <v>0</v>
      </c>
      <c r="N46" s="55">
        <f t="shared" si="9"/>
        <v>0</v>
      </c>
      <c r="O46" s="85"/>
      <c r="P46" s="85"/>
      <c r="Q46" s="85"/>
    </row>
    <row r="47" spans="1:17" ht="15.75" thickBot="1" x14ac:dyDescent="0.3">
      <c r="A47" s="58">
        <v>42</v>
      </c>
      <c r="B47" s="71" t="s">
        <v>642</v>
      </c>
      <c r="C47" s="36" t="s">
        <v>341</v>
      </c>
      <c r="D47" s="47">
        <v>30</v>
      </c>
      <c r="E47" s="29" t="s">
        <v>50</v>
      </c>
      <c r="F47" s="83"/>
      <c r="G47" s="84"/>
      <c r="H47" s="51">
        <v>9.5</v>
      </c>
      <c r="I47" s="42">
        <f t="shared" si="6"/>
        <v>0</v>
      </c>
      <c r="J47" s="68">
        <f t="shared" si="7"/>
        <v>0</v>
      </c>
      <c r="K47" s="43">
        <f t="shared" si="8"/>
        <v>0</v>
      </c>
      <c r="L47" s="84"/>
      <c r="M47" s="43">
        <f>G47*L47</f>
        <v>0</v>
      </c>
      <c r="N47" s="55">
        <f t="shared" si="9"/>
        <v>0</v>
      </c>
      <c r="O47" s="85"/>
      <c r="P47" s="85"/>
      <c r="Q47" s="85"/>
    </row>
    <row r="48" spans="1:17" ht="15.75" thickBot="1" x14ac:dyDescent="0.3">
      <c r="A48" s="58">
        <v>43</v>
      </c>
      <c r="B48" s="71" t="s">
        <v>643</v>
      </c>
      <c r="C48" s="36" t="s">
        <v>644</v>
      </c>
      <c r="D48" s="47">
        <v>10</v>
      </c>
      <c r="E48" s="29" t="s">
        <v>87</v>
      </c>
      <c r="F48" s="83"/>
      <c r="G48" s="84"/>
      <c r="H48" s="51">
        <v>9.5</v>
      </c>
      <c r="I48" s="42">
        <f t="shared" si="6"/>
        <v>0</v>
      </c>
      <c r="J48" s="68">
        <f t="shared" si="7"/>
        <v>0</v>
      </c>
      <c r="K48" s="43">
        <f t="shared" si="8"/>
        <v>0</v>
      </c>
      <c r="L48" s="84"/>
      <c r="M48" s="43">
        <f>G48*L48</f>
        <v>0</v>
      </c>
      <c r="N48" s="55">
        <f t="shared" si="9"/>
        <v>0</v>
      </c>
      <c r="O48" s="85"/>
      <c r="P48" s="85"/>
      <c r="Q48" s="85"/>
    </row>
    <row r="49" spans="1:17" ht="15.75" thickBot="1" x14ac:dyDescent="0.3">
      <c r="A49" s="58">
        <v>44</v>
      </c>
      <c r="B49" s="71" t="s">
        <v>645</v>
      </c>
      <c r="C49" s="36" t="s">
        <v>646</v>
      </c>
      <c r="D49" s="47">
        <v>200</v>
      </c>
      <c r="E49" s="29" t="s">
        <v>50</v>
      </c>
      <c r="F49" s="83"/>
      <c r="G49" s="84"/>
      <c r="H49" s="51">
        <v>9.5</v>
      </c>
      <c r="I49" s="42">
        <f t="shared" si="6"/>
        <v>0</v>
      </c>
      <c r="J49" s="68">
        <f t="shared" si="7"/>
        <v>0</v>
      </c>
      <c r="K49" s="43">
        <f t="shared" si="8"/>
        <v>0</v>
      </c>
      <c r="L49" s="84"/>
      <c r="M49" s="43">
        <f>G49*L49</f>
        <v>0</v>
      </c>
      <c r="N49" s="55">
        <f t="shared" si="9"/>
        <v>0</v>
      </c>
      <c r="O49" s="85"/>
      <c r="P49" s="85"/>
      <c r="Q49" s="85"/>
    </row>
    <row r="50" spans="1:17" ht="15.75" thickBot="1" x14ac:dyDescent="0.3">
      <c r="A50" s="58">
        <v>45</v>
      </c>
      <c r="B50" s="71" t="s">
        <v>647</v>
      </c>
      <c r="C50" s="36" t="s">
        <v>648</v>
      </c>
      <c r="D50" s="47">
        <v>500</v>
      </c>
      <c r="E50" s="29" t="s">
        <v>57</v>
      </c>
      <c r="F50" s="83"/>
      <c r="G50" s="84"/>
      <c r="H50" s="51">
        <v>9.5</v>
      </c>
      <c r="I50" s="42">
        <f t="shared" si="6"/>
        <v>0</v>
      </c>
      <c r="J50" s="68">
        <f t="shared" si="7"/>
        <v>0</v>
      </c>
      <c r="K50" s="43">
        <f t="shared" si="8"/>
        <v>0</v>
      </c>
      <c r="L50" s="84"/>
      <c r="M50" s="43">
        <f>G50</f>
        <v>0</v>
      </c>
      <c r="N50" s="55">
        <f t="shared" si="9"/>
        <v>0</v>
      </c>
      <c r="O50" s="85"/>
      <c r="P50" s="85"/>
      <c r="Q50" s="85"/>
    </row>
    <row r="51" spans="1:17" ht="15.75" thickBot="1" x14ac:dyDescent="0.3">
      <c r="A51" s="58">
        <v>46</v>
      </c>
      <c r="B51" s="71" t="s">
        <v>649</v>
      </c>
      <c r="C51" s="36" t="s">
        <v>86</v>
      </c>
      <c r="D51" s="47">
        <v>270</v>
      </c>
      <c r="E51" s="29" t="s">
        <v>87</v>
      </c>
      <c r="F51" s="83"/>
      <c r="G51" s="84"/>
      <c r="H51" s="51">
        <v>22</v>
      </c>
      <c r="I51" s="42">
        <f t="shared" si="6"/>
        <v>0</v>
      </c>
      <c r="J51" s="68">
        <f t="shared" si="7"/>
        <v>0</v>
      </c>
      <c r="K51" s="43">
        <f t="shared" si="8"/>
        <v>0</v>
      </c>
      <c r="L51" s="84"/>
      <c r="M51" s="43">
        <f>G51*L51</f>
        <v>0</v>
      </c>
      <c r="N51" s="55">
        <f t="shared" si="9"/>
        <v>0</v>
      </c>
      <c r="O51" s="85"/>
      <c r="P51" s="85"/>
      <c r="Q51" s="85"/>
    </row>
    <row r="52" spans="1:17" ht="15.75" thickBot="1" x14ac:dyDescent="0.3">
      <c r="A52" s="58">
        <v>47</v>
      </c>
      <c r="B52" s="71" t="s">
        <v>650</v>
      </c>
      <c r="C52" s="36" t="s">
        <v>225</v>
      </c>
      <c r="D52" s="47">
        <v>50</v>
      </c>
      <c r="E52" s="29" t="s">
        <v>50</v>
      </c>
      <c r="F52" s="83"/>
      <c r="G52" s="84"/>
      <c r="H52" s="51">
        <v>9.5</v>
      </c>
      <c r="I52" s="42">
        <f t="shared" si="6"/>
        <v>0</v>
      </c>
      <c r="J52" s="68">
        <f t="shared" si="7"/>
        <v>0</v>
      </c>
      <c r="K52" s="43">
        <f t="shared" si="8"/>
        <v>0</v>
      </c>
      <c r="L52" s="84"/>
      <c r="M52" s="43">
        <f>G52*L52</f>
        <v>0</v>
      </c>
      <c r="N52" s="55">
        <f t="shared" si="9"/>
        <v>0</v>
      </c>
      <c r="O52" s="85"/>
      <c r="P52" s="85"/>
      <c r="Q52" s="85"/>
    </row>
    <row r="53" spans="1:17" ht="15.75" thickBot="1" x14ac:dyDescent="0.3">
      <c r="A53" s="58">
        <v>48</v>
      </c>
      <c r="B53" s="71" t="s">
        <v>651</v>
      </c>
      <c r="C53" s="36" t="s">
        <v>192</v>
      </c>
      <c r="D53" s="47">
        <v>50</v>
      </c>
      <c r="E53" s="29" t="s">
        <v>50</v>
      </c>
      <c r="F53" s="83"/>
      <c r="G53" s="84"/>
      <c r="H53" s="51">
        <v>9.5</v>
      </c>
      <c r="I53" s="42">
        <f t="shared" si="6"/>
        <v>0</v>
      </c>
      <c r="J53" s="68">
        <f t="shared" si="7"/>
        <v>0</v>
      </c>
      <c r="K53" s="43">
        <f t="shared" si="8"/>
        <v>0</v>
      </c>
      <c r="L53" s="84"/>
      <c r="M53" s="43">
        <f>G53*L53</f>
        <v>0</v>
      </c>
      <c r="N53" s="55">
        <f t="shared" si="9"/>
        <v>0</v>
      </c>
      <c r="O53" s="85"/>
      <c r="P53" s="85"/>
      <c r="Q53" s="85"/>
    </row>
    <row r="54" spans="1:17" ht="15.75" thickBot="1" x14ac:dyDescent="0.3">
      <c r="A54" s="58">
        <v>49</v>
      </c>
      <c r="B54" s="71" t="s">
        <v>652</v>
      </c>
      <c r="C54" s="36" t="s">
        <v>653</v>
      </c>
      <c r="D54" s="47">
        <v>250</v>
      </c>
      <c r="E54" s="29" t="s">
        <v>57</v>
      </c>
      <c r="F54" s="83"/>
      <c r="G54" s="84"/>
      <c r="H54" s="51">
        <v>9.5</v>
      </c>
      <c r="I54" s="42">
        <f t="shared" si="6"/>
        <v>0</v>
      </c>
      <c r="J54" s="68">
        <f t="shared" si="7"/>
        <v>0</v>
      </c>
      <c r="K54" s="43">
        <f t="shared" si="8"/>
        <v>0</v>
      </c>
      <c r="L54" s="84"/>
      <c r="M54" s="43">
        <f>G54</f>
        <v>0</v>
      </c>
      <c r="N54" s="55">
        <f t="shared" si="9"/>
        <v>0</v>
      </c>
      <c r="O54" s="85"/>
      <c r="P54" s="85"/>
      <c r="Q54" s="85"/>
    </row>
    <row r="55" spans="1:17" ht="15.75" thickBot="1" x14ac:dyDescent="0.3">
      <c r="A55" s="58">
        <v>50</v>
      </c>
      <c r="B55" s="71" t="s">
        <v>654</v>
      </c>
      <c r="C55" s="36" t="s">
        <v>195</v>
      </c>
      <c r="D55" s="47">
        <v>1080</v>
      </c>
      <c r="E55" s="29" t="s">
        <v>50</v>
      </c>
      <c r="F55" s="83"/>
      <c r="G55" s="84"/>
      <c r="H55" s="51">
        <v>9.5</v>
      </c>
      <c r="I55" s="42">
        <f t="shared" si="6"/>
        <v>0</v>
      </c>
      <c r="J55" s="68">
        <f t="shared" si="7"/>
        <v>0</v>
      </c>
      <c r="K55" s="43">
        <f t="shared" si="8"/>
        <v>0</v>
      </c>
      <c r="L55" s="84"/>
      <c r="M55" s="43">
        <f>G55*L55</f>
        <v>0</v>
      </c>
      <c r="N55" s="55">
        <f t="shared" si="9"/>
        <v>0</v>
      </c>
      <c r="O55" s="85"/>
      <c r="P55" s="85"/>
      <c r="Q55" s="85"/>
    </row>
    <row r="56" spans="1:17" ht="15.75" thickBot="1" x14ac:dyDescent="0.3">
      <c r="A56" s="58">
        <v>51</v>
      </c>
      <c r="B56" s="71" t="s">
        <v>655</v>
      </c>
      <c r="C56" s="36" t="s">
        <v>656</v>
      </c>
      <c r="D56" s="47">
        <v>1200</v>
      </c>
      <c r="E56" s="29" t="s">
        <v>50</v>
      </c>
      <c r="F56" s="83"/>
      <c r="G56" s="84"/>
      <c r="H56" s="51">
        <v>9.5</v>
      </c>
      <c r="I56" s="42">
        <f t="shared" si="6"/>
        <v>0</v>
      </c>
      <c r="J56" s="68">
        <f t="shared" si="7"/>
        <v>0</v>
      </c>
      <c r="K56" s="43">
        <f t="shared" si="8"/>
        <v>0</v>
      </c>
      <c r="L56" s="84"/>
      <c r="M56" s="43">
        <f>G56*L56</f>
        <v>0</v>
      </c>
      <c r="N56" s="55">
        <f t="shared" si="9"/>
        <v>0</v>
      </c>
      <c r="O56" s="85"/>
      <c r="P56" s="85"/>
      <c r="Q56" s="85"/>
    </row>
    <row r="57" spans="1:17" ht="15.75" thickBot="1" x14ac:dyDescent="0.3">
      <c r="A57" s="58">
        <v>52</v>
      </c>
      <c r="B57" s="71" t="s">
        <v>657</v>
      </c>
      <c r="C57" s="36" t="s">
        <v>658</v>
      </c>
      <c r="D57" s="47">
        <v>200</v>
      </c>
      <c r="E57" s="29" t="s">
        <v>50</v>
      </c>
      <c r="F57" s="83"/>
      <c r="G57" s="84"/>
      <c r="H57" s="51">
        <v>9.5</v>
      </c>
      <c r="I57" s="42">
        <f t="shared" si="6"/>
        <v>0</v>
      </c>
      <c r="J57" s="68">
        <f t="shared" si="7"/>
        <v>0</v>
      </c>
      <c r="K57" s="43">
        <f t="shared" si="8"/>
        <v>0</v>
      </c>
      <c r="L57" s="84"/>
      <c r="M57" s="43">
        <f>G57*L57</f>
        <v>0</v>
      </c>
      <c r="N57" s="55">
        <f t="shared" si="9"/>
        <v>0</v>
      </c>
      <c r="O57" s="85"/>
      <c r="P57" s="85"/>
      <c r="Q57" s="85"/>
    </row>
    <row r="58" spans="1:17" ht="15.75" thickBot="1" x14ac:dyDescent="0.3">
      <c r="A58" s="58">
        <v>53</v>
      </c>
      <c r="B58" s="71" t="s">
        <v>659</v>
      </c>
      <c r="C58" s="36" t="s">
        <v>660</v>
      </c>
      <c r="D58" s="47">
        <v>4</v>
      </c>
      <c r="E58" s="29" t="s">
        <v>57</v>
      </c>
      <c r="F58" s="83"/>
      <c r="G58" s="84"/>
      <c r="H58" s="51">
        <v>9.5</v>
      </c>
      <c r="I58" s="42">
        <f t="shared" si="6"/>
        <v>0</v>
      </c>
      <c r="J58" s="68">
        <f t="shared" si="7"/>
        <v>0</v>
      </c>
      <c r="K58" s="43">
        <f t="shared" si="8"/>
        <v>0</v>
      </c>
      <c r="L58" s="84"/>
      <c r="M58" s="43">
        <f>G58</f>
        <v>0</v>
      </c>
      <c r="N58" s="55">
        <f t="shared" si="9"/>
        <v>0</v>
      </c>
      <c r="O58" s="85"/>
      <c r="P58" s="85"/>
      <c r="Q58" s="85"/>
    </row>
    <row r="59" spans="1:17" ht="15.75" thickBot="1" x14ac:dyDescent="0.3">
      <c r="A59" s="58">
        <v>54</v>
      </c>
      <c r="B59" s="71" t="s">
        <v>661</v>
      </c>
      <c r="C59" s="36" t="s">
        <v>662</v>
      </c>
      <c r="D59" s="47">
        <v>2000</v>
      </c>
      <c r="E59" s="29" t="s">
        <v>57</v>
      </c>
      <c r="F59" s="83"/>
      <c r="G59" s="84"/>
      <c r="H59" s="51">
        <v>9.5</v>
      </c>
      <c r="I59" s="42">
        <f t="shared" si="6"/>
        <v>0</v>
      </c>
      <c r="J59" s="68">
        <f t="shared" si="7"/>
        <v>0</v>
      </c>
      <c r="K59" s="43">
        <f t="shared" si="8"/>
        <v>0</v>
      </c>
      <c r="L59" s="84"/>
      <c r="M59" s="43">
        <f>G59</f>
        <v>0</v>
      </c>
      <c r="N59" s="55">
        <f t="shared" si="9"/>
        <v>0</v>
      </c>
      <c r="O59" s="85"/>
      <c r="P59" s="85"/>
      <c r="Q59" s="85"/>
    </row>
    <row r="60" spans="1:17" ht="15.75" thickBot="1" x14ac:dyDescent="0.3">
      <c r="A60" s="58">
        <v>55</v>
      </c>
      <c r="B60" s="71" t="s">
        <v>663</v>
      </c>
      <c r="C60" s="36" t="s">
        <v>662</v>
      </c>
      <c r="D60" s="47">
        <v>800</v>
      </c>
      <c r="E60" s="29" t="s">
        <v>57</v>
      </c>
      <c r="F60" s="83"/>
      <c r="G60" s="84"/>
      <c r="H60" s="51">
        <v>9.5</v>
      </c>
      <c r="I60" s="42">
        <f t="shared" si="6"/>
        <v>0</v>
      </c>
      <c r="J60" s="68">
        <f t="shared" si="7"/>
        <v>0</v>
      </c>
      <c r="K60" s="43">
        <f t="shared" si="8"/>
        <v>0</v>
      </c>
      <c r="L60" s="84"/>
      <c r="M60" s="43">
        <f>G60</f>
        <v>0</v>
      </c>
      <c r="N60" s="55">
        <f t="shared" si="9"/>
        <v>0</v>
      </c>
      <c r="O60" s="85"/>
      <c r="P60" s="85"/>
      <c r="Q60" s="85"/>
    </row>
    <row r="61" spans="1:17" ht="15.75" thickBot="1" x14ac:dyDescent="0.3">
      <c r="A61" s="58">
        <v>56</v>
      </c>
      <c r="B61" s="71" t="s">
        <v>664</v>
      </c>
      <c r="C61" s="36" t="s">
        <v>97</v>
      </c>
      <c r="D61" s="47">
        <v>1000</v>
      </c>
      <c r="E61" s="29" t="s">
        <v>87</v>
      </c>
      <c r="F61" s="83"/>
      <c r="G61" s="84"/>
      <c r="H61" s="51">
        <v>9.5</v>
      </c>
      <c r="I61" s="42">
        <f t="shared" si="6"/>
        <v>0</v>
      </c>
      <c r="J61" s="68">
        <f t="shared" si="7"/>
        <v>0</v>
      </c>
      <c r="K61" s="43">
        <f t="shared" si="8"/>
        <v>0</v>
      </c>
      <c r="L61" s="84"/>
      <c r="M61" s="43">
        <f t="shared" ref="M61:M76" si="10">G61*L61</f>
        <v>0</v>
      </c>
      <c r="N61" s="55">
        <f t="shared" si="9"/>
        <v>0</v>
      </c>
      <c r="O61" s="85"/>
      <c r="P61" s="85"/>
      <c r="Q61" s="85"/>
    </row>
    <row r="62" spans="1:17" ht="15.75" thickBot="1" x14ac:dyDescent="0.3">
      <c r="A62" s="58">
        <v>57</v>
      </c>
      <c r="B62" s="71" t="s">
        <v>665</v>
      </c>
      <c r="C62" s="36" t="s">
        <v>97</v>
      </c>
      <c r="D62" s="47">
        <v>50</v>
      </c>
      <c r="E62" s="29" t="s">
        <v>87</v>
      </c>
      <c r="F62" s="83"/>
      <c r="G62" s="84"/>
      <c r="H62" s="51">
        <v>9.5</v>
      </c>
      <c r="I62" s="42">
        <f t="shared" si="6"/>
        <v>0</v>
      </c>
      <c r="J62" s="68">
        <f t="shared" si="7"/>
        <v>0</v>
      </c>
      <c r="K62" s="43">
        <f t="shared" si="8"/>
        <v>0</v>
      </c>
      <c r="L62" s="84"/>
      <c r="M62" s="43">
        <f t="shared" si="10"/>
        <v>0</v>
      </c>
      <c r="N62" s="55">
        <f t="shared" si="9"/>
        <v>0</v>
      </c>
      <c r="O62" s="85"/>
      <c r="P62" s="85"/>
      <c r="Q62" s="85"/>
    </row>
    <row r="63" spans="1:17" ht="15.75" thickBot="1" x14ac:dyDescent="0.3">
      <c r="A63" s="58">
        <v>58</v>
      </c>
      <c r="B63" s="71" t="s">
        <v>666</v>
      </c>
      <c r="C63" s="36" t="s">
        <v>667</v>
      </c>
      <c r="D63" s="47">
        <v>600</v>
      </c>
      <c r="E63" s="29" t="s">
        <v>50</v>
      </c>
      <c r="F63" s="83"/>
      <c r="G63" s="84"/>
      <c r="H63" s="51">
        <v>9.5</v>
      </c>
      <c r="I63" s="42">
        <f t="shared" si="6"/>
        <v>0</v>
      </c>
      <c r="J63" s="68">
        <f t="shared" si="7"/>
        <v>0</v>
      </c>
      <c r="K63" s="43">
        <f t="shared" si="8"/>
        <v>0</v>
      </c>
      <c r="L63" s="84"/>
      <c r="M63" s="43">
        <f t="shared" si="10"/>
        <v>0</v>
      </c>
      <c r="N63" s="55">
        <f t="shared" si="9"/>
        <v>0</v>
      </c>
      <c r="O63" s="85"/>
      <c r="P63" s="85"/>
      <c r="Q63" s="85"/>
    </row>
    <row r="64" spans="1:17" ht="15.75" thickBot="1" x14ac:dyDescent="0.3">
      <c r="A64" s="58">
        <v>59</v>
      </c>
      <c r="B64" s="71" t="s">
        <v>668</v>
      </c>
      <c r="C64" s="36" t="s">
        <v>192</v>
      </c>
      <c r="D64" s="47">
        <v>15</v>
      </c>
      <c r="E64" s="29" t="s">
        <v>50</v>
      </c>
      <c r="F64" s="83"/>
      <c r="G64" s="84"/>
      <c r="H64" s="51">
        <v>9.5</v>
      </c>
      <c r="I64" s="42">
        <f t="shared" si="6"/>
        <v>0</v>
      </c>
      <c r="J64" s="68">
        <f t="shared" si="7"/>
        <v>0</v>
      </c>
      <c r="K64" s="43">
        <f t="shared" si="8"/>
        <v>0</v>
      </c>
      <c r="L64" s="84"/>
      <c r="M64" s="43">
        <f t="shared" si="10"/>
        <v>0</v>
      </c>
      <c r="N64" s="55">
        <f t="shared" si="9"/>
        <v>0</v>
      </c>
      <c r="O64" s="85"/>
      <c r="P64" s="85"/>
      <c r="Q64" s="85"/>
    </row>
    <row r="65" spans="1:17" ht="15.75" thickBot="1" x14ac:dyDescent="0.3">
      <c r="A65" s="58">
        <v>60</v>
      </c>
      <c r="B65" s="71" t="s">
        <v>669</v>
      </c>
      <c r="C65" s="36" t="s">
        <v>49</v>
      </c>
      <c r="D65" s="47">
        <v>30</v>
      </c>
      <c r="E65" s="29" t="s">
        <v>50</v>
      </c>
      <c r="F65" s="83"/>
      <c r="G65" s="84"/>
      <c r="H65" s="51">
        <v>9.5</v>
      </c>
      <c r="I65" s="42">
        <f t="shared" si="6"/>
        <v>0</v>
      </c>
      <c r="J65" s="68">
        <f t="shared" si="7"/>
        <v>0</v>
      </c>
      <c r="K65" s="43">
        <f t="shared" si="8"/>
        <v>0</v>
      </c>
      <c r="L65" s="84"/>
      <c r="M65" s="43">
        <f t="shared" si="10"/>
        <v>0</v>
      </c>
      <c r="N65" s="55">
        <f t="shared" si="9"/>
        <v>0</v>
      </c>
      <c r="O65" s="85"/>
      <c r="P65" s="85"/>
      <c r="Q65" s="85"/>
    </row>
    <row r="66" spans="1:17" ht="15.75" thickBot="1" x14ac:dyDescent="0.3">
      <c r="A66" s="58">
        <v>61</v>
      </c>
      <c r="B66" s="71" t="s">
        <v>670</v>
      </c>
      <c r="C66" s="36" t="s">
        <v>49</v>
      </c>
      <c r="D66" s="47">
        <v>102</v>
      </c>
      <c r="E66" s="29" t="s">
        <v>50</v>
      </c>
      <c r="F66" s="83"/>
      <c r="G66" s="84"/>
      <c r="H66" s="51">
        <v>9.5</v>
      </c>
      <c r="I66" s="42">
        <f t="shared" si="6"/>
        <v>0</v>
      </c>
      <c r="J66" s="68">
        <f t="shared" si="7"/>
        <v>0</v>
      </c>
      <c r="K66" s="43">
        <f t="shared" si="8"/>
        <v>0</v>
      </c>
      <c r="L66" s="84"/>
      <c r="M66" s="43">
        <f t="shared" si="10"/>
        <v>0</v>
      </c>
      <c r="N66" s="55">
        <f t="shared" si="9"/>
        <v>0</v>
      </c>
      <c r="O66" s="85"/>
      <c r="P66" s="85"/>
      <c r="Q66" s="85"/>
    </row>
    <row r="67" spans="1:17" ht="15.75" thickBot="1" x14ac:dyDescent="0.3">
      <c r="A67" s="58">
        <v>62</v>
      </c>
      <c r="B67" s="71" t="s">
        <v>671</v>
      </c>
      <c r="C67" s="36" t="s">
        <v>91</v>
      </c>
      <c r="D67" s="47">
        <v>420</v>
      </c>
      <c r="E67" s="29" t="s">
        <v>50</v>
      </c>
      <c r="F67" s="83"/>
      <c r="G67" s="84"/>
      <c r="H67" s="51">
        <v>9.5</v>
      </c>
      <c r="I67" s="42">
        <f t="shared" si="6"/>
        <v>0</v>
      </c>
      <c r="J67" s="68">
        <f t="shared" si="7"/>
        <v>0</v>
      </c>
      <c r="K67" s="43">
        <f t="shared" si="8"/>
        <v>0</v>
      </c>
      <c r="L67" s="84"/>
      <c r="M67" s="43">
        <f t="shared" si="10"/>
        <v>0</v>
      </c>
      <c r="N67" s="55">
        <f t="shared" si="9"/>
        <v>0</v>
      </c>
      <c r="O67" s="85"/>
      <c r="P67" s="85"/>
      <c r="Q67" s="85"/>
    </row>
    <row r="68" spans="1:17" ht="15.75" thickBot="1" x14ac:dyDescent="0.3">
      <c r="A68" s="58">
        <v>63</v>
      </c>
      <c r="B68" s="71" t="s">
        <v>672</v>
      </c>
      <c r="C68" s="36" t="s">
        <v>437</v>
      </c>
      <c r="D68" s="47">
        <v>15</v>
      </c>
      <c r="E68" s="29" t="s">
        <v>50</v>
      </c>
      <c r="F68" s="83"/>
      <c r="G68" s="84"/>
      <c r="H68" s="51">
        <v>9.5</v>
      </c>
      <c r="I68" s="42">
        <f t="shared" si="6"/>
        <v>0</v>
      </c>
      <c r="J68" s="68">
        <f t="shared" si="7"/>
        <v>0</v>
      </c>
      <c r="K68" s="43">
        <f t="shared" si="8"/>
        <v>0</v>
      </c>
      <c r="L68" s="84"/>
      <c r="M68" s="43">
        <f t="shared" si="10"/>
        <v>0</v>
      </c>
      <c r="N68" s="55">
        <f t="shared" si="9"/>
        <v>0</v>
      </c>
      <c r="O68" s="85"/>
      <c r="P68" s="85"/>
      <c r="Q68" s="85"/>
    </row>
    <row r="69" spans="1:17" ht="15.75" thickBot="1" x14ac:dyDescent="0.3">
      <c r="A69" s="58">
        <v>64</v>
      </c>
      <c r="B69" s="71" t="s">
        <v>673</v>
      </c>
      <c r="C69" s="36" t="s">
        <v>437</v>
      </c>
      <c r="D69" s="47">
        <v>15</v>
      </c>
      <c r="E69" s="29" t="s">
        <v>50</v>
      </c>
      <c r="F69" s="83"/>
      <c r="G69" s="84"/>
      <c r="H69" s="51">
        <v>9.5</v>
      </c>
      <c r="I69" s="42">
        <f t="shared" si="6"/>
        <v>0</v>
      </c>
      <c r="J69" s="68">
        <f t="shared" si="7"/>
        <v>0</v>
      </c>
      <c r="K69" s="43">
        <f t="shared" si="8"/>
        <v>0</v>
      </c>
      <c r="L69" s="84"/>
      <c r="M69" s="43">
        <f t="shared" si="10"/>
        <v>0</v>
      </c>
      <c r="N69" s="55">
        <f t="shared" si="9"/>
        <v>0</v>
      </c>
      <c r="O69" s="85"/>
      <c r="P69" s="85"/>
      <c r="Q69" s="85"/>
    </row>
    <row r="70" spans="1:17" ht="15.75" thickBot="1" x14ac:dyDescent="0.3">
      <c r="A70" s="58">
        <v>65</v>
      </c>
      <c r="B70" s="71" t="s">
        <v>674</v>
      </c>
      <c r="C70" s="36" t="s">
        <v>101</v>
      </c>
      <c r="D70" s="47">
        <v>5</v>
      </c>
      <c r="E70" s="29" t="s">
        <v>50</v>
      </c>
      <c r="F70" s="83"/>
      <c r="G70" s="84"/>
      <c r="H70" s="51">
        <v>9.5</v>
      </c>
      <c r="I70" s="42">
        <f t="shared" ref="I70:I81" si="11">ROUND(G70*H70/100,2)</f>
        <v>0</v>
      </c>
      <c r="J70" s="68">
        <f t="shared" ref="J70:J81" si="12">ROUND(G70,2)+ROUND(I70,2)</f>
        <v>0</v>
      </c>
      <c r="K70" s="43">
        <f t="shared" ref="K70:K81" si="13">ROUND(D70*J70,2)</f>
        <v>0</v>
      </c>
      <c r="L70" s="84"/>
      <c r="M70" s="43">
        <f t="shared" si="10"/>
        <v>0</v>
      </c>
      <c r="N70" s="55">
        <f t="shared" ref="N70:N81" si="14">ROUND(M70+M70*H70/100,2)</f>
        <v>0</v>
      </c>
      <c r="O70" s="85"/>
      <c r="P70" s="85"/>
      <c r="Q70" s="85"/>
    </row>
    <row r="71" spans="1:17" ht="15.75" thickBot="1" x14ac:dyDescent="0.3">
      <c r="A71" s="58">
        <v>66</v>
      </c>
      <c r="B71" s="71" t="s">
        <v>675</v>
      </c>
      <c r="C71" s="36" t="s">
        <v>49</v>
      </c>
      <c r="D71" s="47">
        <v>3</v>
      </c>
      <c r="E71" s="29" t="s">
        <v>50</v>
      </c>
      <c r="F71" s="83"/>
      <c r="G71" s="84"/>
      <c r="H71" s="51">
        <v>9.5</v>
      </c>
      <c r="I71" s="42">
        <f t="shared" si="11"/>
        <v>0</v>
      </c>
      <c r="J71" s="68">
        <f t="shared" si="12"/>
        <v>0</v>
      </c>
      <c r="K71" s="43">
        <f t="shared" si="13"/>
        <v>0</v>
      </c>
      <c r="L71" s="84"/>
      <c r="M71" s="43">
        <f t="shared" si="10"/>
        <v>0</v>
      </c>
      <c r="N71" s="55">
        <f t="shared" si="14"/>
        <v>0</v>
      </c>
      <c r="O71" s="85"/>
      <c r="P71" s="85"/>
      <c r="Q71" s="85"/>
    </row>
    <row r="72" spans="1:17" ht="15.75" thickBot="1" x14ac:dyDescent="0.3">
      <c r="A72" s="58">
        <v>67</v>
      </c>
      <c r="B72" s="71" t="s">
        <v>676</v>
      </c>
      <c r="C72" s="36" t="s">
        <v>49</v>
      </c>
      <c r="D72" s="47">
        <v>1</v>
      </c>
      <c r="E72" s="29" t="s">
        <v>50</v>
      </c>
      <c r="F72" s="83"/>
      <c r="G72" s="84"/>
      <c r="H72" s="51">
        <v>9.5</v>
      </c>
      <c r="I72" s="42">
        <f t="shared" si="11"/>
        <v>0</v>
      </c>
      <c r="J72" s="68">
        <f t="shared" si="12"/>
        <v>0</v>
      </c>
      <c r="K72" s="43">
        <f t="shared" si="13"/>
        <v>0</v>
      </c>
      <c r="L72" s="84"/>
      <c r="M72" s="43">
        <f t="shared" si="10"/>
        <v>0</v>
      </c>
      <c r="N72" s="55">
        <f t="shared" si="14"/>
        <v>0</v>
      </c>
      <c r="O72" s="85"/>
      <c r="P72" s="85"/>
      <c r="Q72" s="85"/>
    </row>
    <row r="73" spans="1:17" ht="15.75" thickBot="1" x14ac:dyDescent="0.3">
      <c r="A73" s="58">
        <v>68</v>
      </c>
      <c r="B73" s="71" t="s">
        <v>677</v>
      </c>
      <c r="C73" s="36" t="s">
        <v>112</v>
      </c>
      <c r="D73" s="47">
        <v>5</v>
      </c>
      <c r="E73" s="29" t="s">
        <v>50</v>
      </c>
      <c r="F73" s="83"/>
      <c r="G73" s="84"/>
      <c r="H73" s="51">
        <v>9.5</v>
      </c>
      <c r="I73" s="42">
        <f t="shared" si="11"/>
        <v>0</v>
      </c>
      <c r="J73" s="68">
        <f t="shared" si="12"/>
        <v>0</v>
      </c>
      <c r="K73" s="43">
        <f t="shared" si="13"/>
        <v>0</v>
      </c>
      <c r="L73" s="84"/>
      <c r="M73" s="43">
        <f t="shared" si="10"/>
        <v>0</v>
      </c>
      <c r="N73" s="55">
        <f t="shared" si="14"/>
        <v>0</v>
      </c>
      <c r="O73" s="85"/>
      <c r="P73" s="85"/>
      <c r="Q73" s="85"/>
    </row>
    <row r="74" spans="1:17" ht="15.75" thickBot="1" x14ac:dyDescent="0.3">
      <c r="A74" s="58">
        <v>69</v>
      </c>
      <c r="B74" s="71" t="s">
        <v>678</v>
      </c>
      <c r="C74" s="36" t="s">
        <v>230</v>
      </c>
      <c r="D74" s="47">
        <v>300</v>
      </c>
      <c r="E74" s="29" t="s">
        <v>50</v>
      </c>
      <c r="F74" s="83"/>
      <c r="G74" s="84"/>
      <c r="H74" s="51">
        <v>9.5</v>
      </c>
      <c r="I74" s="42">
        <f t="shared" si="11"/>
        <v>0</v>
      </c>
      <c r="J74" s="68">
        <f t="shared" si="12"/>
        <v>0</v>
      </c>
      <c r="K74" s="43">
        <f t="shared" si="13"/>
        <v>0</v>
      </c>
      <c r="L74" s="84"/>
      <c r="M74" s="43">
        <f t="shared" si="10"/>
        <v>0</v>
      </c>
      <c r="N74" s="55">
        <f t="shared" si="14"/>
        <v>0</v>
      </c>
      <c r="O74" s="85"/>
      <c r="P74" s="85"/>
      <c r="Q74" s="85"/>
    </row>
    <row r="75" spans="1:17" ht="15.75" thickBot="1" x14ac:dyDescent="0.3">
      <c r="A75" s="58">
        <v>70</v>
      </c>
      <c r="B75" s="71" t="s">
        <v>679</v>
      </c>
      <c r="C75" s="36" t="s">
        <v>49</v>
      </c>
      <c r="D75" s="47">
        <v>25</v>
      </c>
      <c r="E75" s="29" t="s">
        <v>50</v>
      </c>
      <c r="F75" s="83"/>
      <c r="G75" s="84"/>
      <c r="H75" s="51">
        <v>9.5</v>
      </c>
      <c r="I75" s="42">
        <f t="shared" si="11"/>
        <v>0</v>
      </c>
      <c r="J75" s="68">
        <f t="shared" si="12"/>
        <v>0</v>
      </c>
      <c r="K75" s="43">
        <f t="shared" si="13"/>
        <v>0</v>
      </c>
      <c r="L75" s="84"/>
      <c r="M75" s="43">
        <f t="shared" si="10"/>
        <v>0</v>
      </c>
      <c r="N75" s="55">
        <f t="shared" si="14"/>
        <v>0</v>
      </c>
      <c r="O75" s="85"/>
      <c r="P75" s="85"/>
      <c r="Q75" s="85"/>
    </row>
    <row r="76" spans="1:17" ht="15.75" thickBot="1" x14ac:dyDescent="0.3">
      <c r="A76" s="58">
        <v>71</v>
      </c>
      <c r="B76" s="71" t="s">
        <v>680</v>
      </c>
      <c r="C76" s="36" t="s">
        <v>233</v>
      </c>
      <c r="D76" s="47">
        <v>40</v>
      </c>
      <c r="E76" s="29" t="s">
        <v>50</v>
      </c>
      <c r="F76" s="83"/>
      <c r="G76" s="84"/>
      <c r="H76" s="51">
        <v>9.5</v>
      </c>
      <c r="I76" s="42">
        <f t="shared" si="11"/>
        <v>0</v>
      </c>
      <c r="J76" s="68">
        <f t="shared" si="12"/>
        <v>0</v>
      </c>
      <c r="K76" s="43">
        <f t="shared" si="13"/>
        <v>0</v>
      </c>
      <c r="L76" s="84"/>
      <c r="M76" s="43">
        <f t="shared" si="10"/>
        <v>0</v>
      </c>
      <c r="N76" s="55">
        <f t="shared" si="14"/>
        <v>0</v>
      </c>
      <c r="O76" s="85"/>
      <c r="P76" s="85"/>
      <c r="Q76" s="85"/>
    </row>
    <row r="77" spans="1:17" ht="15.75" thickBot="1" x14ac:dyDescent="0.3">
      <c r="A77" s="58">
        <v>72</v>
      </c>
      <c r="B77" s="71" t="s">
        <v>681</v>
      </c>
      <c r="C77" s="36" t="s">
        <v>653</v>
      </c>
      <c r="D77" s="47">
        <v>250</v>
      </c>
      <c r="E77" s="29" t="s">
        <v>57</v>
      </c>
      <c r="F77" s="83"/>
      <c r="G77" s="84"/>
      <c r="H77" s="51">
        <v>9.5</v>
      </c>
      <c r="I77" s="42">
        <f t="shared" si="11"/>
        <v>0</v>
      </c>
      <c r="J77" s="68">
        <f t="shared" si="12"/>
        <v>0</v>
      </c>
      <c r="K77" s="43">
        <f t="shared" si="13"/>
        <v>0</v>
      </c>
      <c r="L77" s="84"/>
      <c r="M77" s="43">
        <f>G77</f>
        <v>0</v>
      </c>
      <c r="N77" s="55">
        <f t="shared" si="14"/>
        <v>0</v>
      </c>
      <c r="O77" s="85"/>
      <c r="P77" s="85"/>
      <c r="Q77" s="85"/>
    </row>
    <row r="78" spans="1:17" ht="15.75" thickBot="1" x14ac:dyDescent="0.3">
      <c r="A78" s="58">
        <v>73</v>
      </c>
      <c r="B78" s="71" t="s">
        <v>682</v>
      </c>
      <c r="C78" s="36" t="s">
        <v>629</v>
      </c>
      <c r="D78" s="47">
        <v>500</v>
      </c>
      <c r="E78" s="29" t="s">
        <v>50</v>
      </c>
      <c r="F78" s="83"/>
      <c r="G78" s="84"/>
      <c r="H78" s="51">
        <v>9.5</v>
      </c>
      <c r="I78" s="42">
        <f t="shared" si="11"/>
        <v>0</v>
      </c>
      <c r="J78" s="68">
        <f t="shared" si="12"/>
        <v>0</v>
      </c>
      <c r="K78" s="43">
        <f t="shared" si="13"/>
        <v>0</v>
      </c>
      <c r="L78" s="84"/>
      <c r="M78" s="43">
        <f>G78*L78</f>
        <v>0</v>
      </c>
      <c r="N78" s="55">
        <f t="shared" si="14"/>
        <v>0</v>
      </c>
      <c r="O78" s="85"/>
      <c r="P78" s="85"/>
      <c r="Q78" s="85"/>
    </row>
    <row r="79" spans="1:17" ht="15.75" thickBot="1" x14ac:dyDescent="0.3">
      <c r="A79" s="58">
        <v>74</v>
      </c>
      <c r="B79" s="71" t="s">
        <v>683</v>
      </c>
      <c r="C79" s="36" t="s">
        <v>629</v>
      </c>
      <c r="D79" s="47">
        <v>500</v>
      </c>
      <c r="E79" s="29" t="s">
        <v>50</v>
      </c>
      <c r="F79" s="83"/>
      <c r="G79" s="84"/>
      <c r="H79" s="51">
        <v>9.5</v>
      </c>
      <c r="I79" s="42">
        <f t="shared" si="11"/>
        <v>0</v>
      </c>
      <c r="J79" s="68">
        <f t="shared" si="12"/>
        <v>0</v>
      </c>
      <c r="K79" s="43">
        <f t="shared" si="13"/>
        <v>0</v>
      </c>
      <c r="L79" s="84"/>
      <c r="M79" s="43">
        <f>G79*L79</f>
        <v>0</v>
      </c>
      <c r="N79" s="55">
        <f t="shared" si="14"/>
        <v>0</v>
      </c>
      <c r="O79" s="85"/>
      <c r="P79" s="85"/>
      <c r="Q79" s="85"/>
    </row>
    <row r="80" spans="1:17" ht="15.75" thickBot="1" x14ac:dyDescent="0.3">
      <c r="A80" s="58">
        <v>75</v>
      </c>
      <c r="B80" s="71" t="s">
        <v>684</v>
      </c>
      <c r="C80" s="36" t="s">
        <v>629</v>
      </c>
      <c r="D80" s="47">
        <v>1000</v>
      </c>
      <c r="E80" s="29" t="s">
        <v>50</v>
      </c>
      <c r="F80" s="83"/>
      <c r="G80" s="84"/>
      <c r="H80" s="51">
        <v>9.5</v>
      </c>
      <c r="I80" s="42">
        <f t="shared" si="11"/>
        <v>0</v>
      </c>
      <c r="J80" s="68">
        <f t="shared" si="12"/>
        <v>0</v>
      </c>
      <c r="K80" s="43">
        <f t="shared" si="13"/>
        <v>0</v>
      </c>
      <c r="L80" s="84"/>
      <c r="M80" s="43">
        <f>G80*L80</f>
        <v>0</v>
      </c>
      <c r="N80" s="55">
        <f t="shared" si="14"/>
        <v>0</v>
      </c>
      <c r="O80" s="85"/>
      <c r="P80" s="85"/>
      <c r="Q80" s="85"/>
    </row>
    <row r="81" spans="1:17" ht="15.75" thickBot="1" x14ac:dyDescent="0.3">
      <c r="A81" s="58">
        <v>76</v>
      </c>
      <c r="B81" s="71" t="s">
        <v>685</v>
      </c>
      <c r="C81" s="36" t="s">
        <v>686</v>
      </c>
      <c r="D81" s="47">
        <v>100</v>
      </c>
      <c r="E81" s="29" t="s">
        <v>50</v>
      </c>
      <c r="F81" s="83"/>
      <c r="G81" s="84"/>
      <c r="H81" s="51">
        <v>9.5</v>
      </c>
      <c r="I81" s="42">
        <f t="shared" si="11"/>
        <v>0</v>
      </c>
      <c r="J81" s="68">
        <f t="shared" si="12"/>
        <v>0</v>
      </c>
      <c r="K81" s="43">
        <f t="shared" si="13"/>
        <v>0</v>
      </c>
      <c r="L81" s="84"/>
      <c r="M81" s="43">
        <f>G81*L81</f>
        <v>0</v>
      </c>
      <c r="N81" s="55">
        <f t="shared" si="14"/>
        <v>0</v>
      </c>
      <c r="O81" s="85"/>
      <c r="P81" s="85"/>
      <c r="Q81" s="85"/>
    </row>
    <row r="82" spans="1:17" x14ac:dyDescent="0.25">
      <c r="A82" s="49" t="str">
        <f>A5</f>
        <v>JK</v>
      </c>
      <c r="B82" s="72" t="s">
        <v>19</v>
      </c>
      <c r="C82" s="46"/>
      <c r="D82" s="46">
        <f>SUM(D6:D81)</f>
        <v>75221</v>
      </c>
      <c r="E82" s="46"/>
      <c r="F82" s="46"/>
      <c r="G82" s="46"/>
      <c r="H82" s="46"/>
      <c r="I82" s="46"/>
      <c r="J82" s="46"/>
      <c r="K82" s="78">
        <f>SUM(K6:K81)</f>
        <v>0</v>
      </c>
      <c r="L82" s="79"/>
      <c r="M82" s="46"/>
      <c r="N82" s="46"/>
      <c r="O82" s="46"/>
      <c r="P82" s="46"/>
      <c r="Q8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687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688</v>
      </c>
      <c r="C6" s="36" t="s">
        <v>86</v>
      </c>
      <c r="D6" s="47">
        <v>700</v>
      </c>
      <c r="E6" s="29" t="s">
        <v>87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689</v>
      </c>
      <c r="C7" s="36" t="s">
        <v>690</v>
      </c>
      <c r="D7" s="47">
        <v>100</v>
      </c>
      <c r="E7" s="29" t="s">
        <v>57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691</v>
      </c>
      <c r="C8" s="36" t="s">
        <v>692</v>
      </c>
      <c r="D8" s="47">
        <v>100</v>
      </c>
      <c r="E8" s="29" t="s">
        <v>57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900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693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694</v>
      </c>
      <c r="C6" s="36" t="s">
        <v>573</v>
      </c>
      <c r="D6" s="47">
        <v>400</v>
      </c>
      <c r="E6" s="29" t="s">
        <v>87</v>
      </c>
      <c r="F6" s="83"/>
      <c r="G6" s="84"/>
      <c r="H6" s="51">
        <v>22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695</v>
      </c>
      <c r="C7" s="36" t="s">
        <v>86</v>
      </c>
      <c r="D7" s="47">
        <v>100</v>
      </c>
      <c r="E7" s="29" t="s">
        <v>87</v>
      </c>
      <c r="F7" s="83"/>
      <c r="G7" s="84"/>
      <c r="H7" s="51">
        <v>22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696</v>
      </c>
      <c r="C8" s="36" t="s">
        <v>86</v>
      </c>
      <c r="D8" s="47">
        <v>15</v>
      </c>
      <c r="E8" s="29" t="s">
        <v>87</v>
      </c>
      <c r="F8" s="83"/>
      <c r="G8" s="84"/>
      <c r="H8" s="51">
        <v>22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649</v>
      </c>
      <c r="C9" s="36" t="s">
        <v>577</v>
      </c>
      <c r="D9" s="47">
        <v>200</v>
      </c>
      <c r="E9" s="29" t="s">
        <v>87</v>
      </c>
      <c r="F9" s="83"/>
      <c r="G9" s="84"/>
      <c r="H9" s="51">
        <v>22</v>
      </c>
      <c r="I9" s="42">
        <f>ROUND(G9*H9/100,2)</f>
        <v>0</v>
      </c>
      <c r="J9" s="68">
        <f>ROUND(G9,2)+ROUND(I9,2)</f>
        <v>0</v>
      </c>
      <c r="K9" s="43">
        <f>ROUND(D9*J9,2)</f>
        <v>0</v>
      </c>
      <c r="L9" s="84"/>
      <c r="M9" s="43">
        <f>G9*L9</f>
        <v>0</v>
      </c>
      <c r="N9" s="55">
        <f>ROUND(M9+M9*H9/100,2)</f>
        <v>0</v>
      </c>
      <c r="O9" s="85"/>
      <c r="P9" s="85"/>
      <c r="Q9" s="85"/>
    </row>
    <row r="10" spans="1:17" x14ac:dyDescent="0.25">
      <c r="A10" s="49" t="str">
        <f>A5</f>
        <v>JK</v>
      </c>
      <c r="B10" s="72" t="s">
        <v>19</v>
      </c>
      <c r="C10" s="46"/>
      <c r="D10" s="46">
        <f>SUM(D6:D9)</f>
        <v>715</v>
      </c>
      <c r="E10" s="46"/>
      <c r="F10" s="46"/>
      <c r="G10" s="46"/>
      <c r="H10" s="46"/>
      <c r="I10" s="46"/>
      <c r="J10" s="46"/>
      <c r="K10" s="78">
        <f>SUM(K6:K9)</f>
        <v>0</v>
      </c>
      <c r="L10" s="79"/>
      <c r="M10" s="46"/>
      <c r="N10" s="46"/>
      <c r="O10" s="46"/>
      <c r="P10" s="46"/>
      <c r="Q10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697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698</v>
      </c>
      <c r="C6" s="36" t="s">
        <v>49</v>
      </c>
      <c r="D6" s="47">
        <v>150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x14ac:dyDescent="0.25">
      <c r="A7" s="49" t="str">
        <f>A5</f>
        <v>JK</v>
      </c>
      <c r="B7" s="72" t="s">
        <v>19</v>
      </c>
      <c r="C7" s="46"/>
      <c r="D7" s="46">
        <f>SUM(D6:D6)</f>
        <v>150</v>
      </c>
      <c r="E7" s="46"/>
      <c r="F7" s="46"/>
      <c r="G7" s="46"/>
      <c r="H7" s="46"/>
      <c r="I7" s="46"/>
      <c r="J7" s="46"/>
      <c r="K7" s="78">
        <f>SUM(K6:K6)</f>
        <v>0</v>
      </c>
      <c r="L7" s="79"/>
      <c r="M7" s="46"/>
      <c r="N7" s="46"/>
      <c r="O7" s="46"/>
      <c r="P7" s="46"/>
      <c r="Q7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55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78</v>
      </c>
      <c r="C6" s="36" t="s">
        <v>49</v>
      </c>
      <c r="D6" s="47">
        <v>100</v>
      </c>
      <c r="E6" s="29" t="s">
        <v>50</v>
      </c>
      <c r="F6" s="83"/>
      <c r="G6" s="84"/>
      <c r="H6" s="51">
        <v>9.5</v>
      </c>
      <c r="I6" s="42">
        <f t="shared" ref="I6:I15" si="0">ROUND(G6*H6/100,2)</f>
        <v>0</v>
      </c>
      <c r="J6" s="68">
        <f t="shared" ref="J6:J15" si="1">ROUND(G6,2)+ROUND(I6,2)</f>
        <v>0</v>
      </c>
      <c r="K6" s="43">
        <f t="shared" ref="K6:K15" si="2">ROUND(D6*J6,2)</f>
        <v>0</v>
      </c>
      <c r="L6" s="84"/>
      <c r="M6" s="43">
        <f>G6*L6</f>
        <v>0</v>
      </c>
      <c r="N6" s="55">
        <f t="shared" ref="N6:N15" si="3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79</v>
      </c>
      <c r="C7" s="36" t="s">
        <v>80</v>
      </c>
      <c r="D7" s="47">
        <v>6000</v>
      </c>
      <c r="E7" s="29" t="s">
        <v>57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>G7</f>
        <v>0</v>
      </c>
      <c r="N7" s="55">
        <f t="shared" si="3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81</v>
      </c>
      <c r="C8" s="36" t="s">
        <v>82</v>
      </c>
      <c r="D8" s="47">
        <v>1000</v>
      </c>
      <c r="E8" s="29" t="s">
        <v>57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>G8</f>
        <v>0</v>
      </c>
      <c r="N8" s="55">
        <f t="shared" si="3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83</v>
      </c>
      <c r="C9" s="36" t="s">
        <v>84</v>
      </c>
      <c r="D9" s="47">
        <v>70000</v>
      </c>
      <c r="E9" s="29" t="s">
        <v>57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>G9</f>
        <v>0</v>
      </c>
      <c r="N9" s="55">
        <f t="shared" si="3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85</v>
      </c>
      <c r="C10" s="36" t="s">
        <v>86</v>
      </c>
      <c r="D10" s="47">
        <v>80</v>
      </c>
      <c r="E10" s="29" t="s">
        <v>87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>G10*L10</f>
        <v>0</v>
      </c>
      <c r="N10" s="55">
        <f t="shared" si="3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88</v>
      </c>
      <c r="C11" s="36" t="s">
        <v>89</v>
      </c>
      <c r="D11" s="47">
        <v>8000</v>
      </c>
      <c r="E11" s="29" t="s">
        <v>57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>G11</f>
        <v>0</v>
      </c>
      <c r="N11" s="55">
        <f t="shared" si="3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90</v>
      </c>
      <c r="C12" s="36" t="s">
        <v>91</v>
      </c>
      <c r="D12" s="47">
        <v>300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>G12*L12</f>
        <v>0</v>
      </c>
      <c r="N12" s="55">
        <f t="shared" si="3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92</v>
      </c>
      <c r="C13" s="36" t="s">
        <v>93</v>
      </c>
      <c r="D13" s="47">
        <v>800</v>
      </c>
      <c r="E13" s="29" t="s">
        <v>57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>G13</f>
        <v>0</v>
      </c>
      <c r="N13" s="55">
        <f t="shared" si="3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94</v>
      </c>
      <c r="C14" s="36" t="s">
        <v>95</v>
      </c>
      <c r="D14" s="47">
        <v>900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>G14*L14</f>
        <v>0</v>
      </c>
      <c r="N14" s="55">
        <f t="shared" si="3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96</v>
      </c>
      <c r="C15" s="36" t="s">
        <v>97</v>
      </c>
      <c r="D15" s="47">
        <v>50</v>
      </c>
      <c r="E15" s="29" t="s">
        <v>87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>G15*L15</f>
        <v>0</v>
      </c>
      <c r="N15" s="55">
        <f t="shared" si="3"/>
        <v>0</v>
      </c>
      <c r="O15" s="85"/>
      <c r="P15" s="85"/>
      <c r="Q15" s="85"/>
    </row>
    <row r="16" spans="1:17" x14ac:dyDescent="0.25">
      <c r="A16" s="49" t="str">
        <f>A5</f>
        <v>JK</v>
      </c>
      <c r="B16" s="72" t="s">
        <v>19</v>
      </c>
      <c r="C16" s="46"/>
      <c r="D16" s="46">
        <f>SUM(D6:D15)</f>
        <v>87230</v>
      </c>
      <c r="E16" s="46"/>
      <c r="F16" s="46"/>
      <c r="G16" s="46"/>
      <c r="H16" s="46"/>
      <c r="I16" s="46"/>
      <c r="J16" s="46"/>
      <c r="K16" s="78">
        <f>SUM(K6:K15)</f>
        <v>0</v>
      </c>
      <c r="L16" s="79"/>
      <c r="M16" s="46"/>
      <c r="N16" s="46"/>
      <c r="O16" s="46"/>
      <c r="P16" s="46"/>
      <c r="Q16" s="46"/>
    </row>
    <row r="18" spans="1:17" ht="15.75" thickBot="1" x14ac:dyDescent="0.3">
      <c r="A18" s="50" t="s">
        <v>98</v>
      </c>
      <c r="B18" s="70" t="s">
        <v>99</v>
      </c>
      <c r="C18" s="70"/>
      <c r="D18" s="70"/>
      <c r="E18" s="70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ht="15.75" thickBot="1" x14ac:dyDescent="0.3">
      <c r="A19" s="58">
        <v>1</v>
      </c>
      <c r="B19" s="71" t="s">
        <v>100</v>
      </c>
      <c r="C19" s="36" t="s">
        <v>101</v>
      </c>
      <c r="D19" s="47">
        <v>25</v>
      </c>
      <c r="E19" s="29" t="s">
        <v>50</v>
      </c>
      <c r="F19" s="83"/>
      <c r="G19" s="84"/>
      <c r="H19" s="51">
        <v>9.5</v>
      </c>
      <c r="I19" s="42">
        <f t="shared" ref="I19:I24" si="4">ROUND(G19*H19/100,2)</f>
        <v>0</v>
      </c>
      <c r="J19" s="68">
        <f t="shared" ref="J19:J24" si="5">ROUND(G19,2)+ROUND(I19,2)</f>
        <v>0</v>
      </c>
      <c r="K19" s="43">
        <f t="shared" ref="K19:K24" si="6">ROUND(D19*J19,2)</f>
        <v>0</v>
      </c>
      <c r="L19" s="84"/>
      <c r="M19" s="43">
        <f>G19*L19</f>
        <v>0</v>
      </c>
      <c r="N19" s="55">
        <f t="shared" ref="N19:N24" si="7">ROUND(M19+M19*H19/100,2)</f>
        <v>0</v>
      </c>
      <c r="O19" s="85"/>
      <c r="P19" s="85"/>
      <c r="Q19" s="85"/>
    </row>
    <row r="20" spans="1:17" ht="15.75" thickBot="1" x14ac:dyDescent="0.3">
      <c r="A20" s="58">
        <v>2</v>
      </c>
      <c r="B20" s="71" t="s">
        <v>102</v>
      </c>
      <c r="C20" s="36" t="s">
        <v>56</v>
      </c>
      <c r="D20" s="47">
        <v>5000</v>
      </c>
      <c r="E20" s="29" t="s">
        <v>57</v>
      </c>
      <c r="F20" s="83"/>
      <c r="G20" s="84"/>
      <c r="H20" s="51">
        <v>9.5</v>
      </c>
      <c r="I20" s="42">
        <f t="shared" si="4"/>
        <v>0</v>
      </c>
      <c r="J20" s="68">
        <f t="shared" si="5"/>
        <v>0</v>
      </c>
      <c r="K20" s="43">
        <f t="shared" si="6"/>
        <v>0</v>
      </c>
      <c r="L20" s="84"/>
      <c r="M20" s="43">
        <f>G20</f>
        <v>0</v>
      </c>
      <c r="N20" s="55">
        <f t="shared" si="7"/>
        <v>0</v>
      </c>
      <c r="O20" s="85"/>
      <c r="P20" s="85"/>
      <c r="Q20" s="85"/>
    </row>
    <row r="21" spans="1:17" ht="15.75" thickBot="1" x14ac:dyDescent="0.3">
      <c r="A21" s="58">
        <v>3</v>
      </c>
      <c r="B21" s="71" t="s">
        <v>103</v>
      </c>
      <c r="C21" s="36" t="s">
        <v>56</v>
      </c>
      <c r="D21" s="47">
        <v>5000</v>
      </c>
      <c r="E21" s="29" t="s">
        <v>57</v>
      </c>
      <c r="F21" s="83"/>
      <c r="G21" s="84"/>
      <c r="H21" s="51">
        <v>9.5</v>
      </c>
      <c r="I21" s="42">
        <f t="shared" si="4"/>
        <v>0</v>
      </c>
      <c r="J21" s="68">
        <f t="shared" si="5"/>
        <v>0</v>
      </c>
      <c r="K21" s="43">
        <f t="shared" si="6"/>
        <v>0</v>
      </c>
      <c r="L21" s="84"/>
      <c r="M21" s="43">
        <f>G21</f>
        <v>0</v>
      </c>
      <c r="N21" s="55">
        <f t="shared" si="7"/>
        <v>0</v>
      </c>
      <c r="O21" s="85"/>
      <c r="P21" s="85"/>
      <c r="Q21" s="85"/>
    </row>
    <row r="22" spans="1:17" ht="15.75" thickBot="1" x14ac:dyDescent="0.3">
      <c r="A22" s="58">
        <v>4</v>
      </c>
      <c r="B22" s="71" t="s">
        <v>78</v>
      </c>
      <c r="C22" s="36" t="s">
        <v>49</v>
      </c>
      <c r="D22" s="47">
        <v>70</v>
      </c>
      <c r="E22" s="29" t="s">
        <v>50</v>
      </c>
      <c r="F22" s="83"/>
      <c r="G22" s="84"/>
      <c r="H22" s="51">
        <v>9.5</v>
      </c>
      <c r="I22" s="42">
        <f t="shared" si="4"/>
        <v>0</v>
      </c>
      <c r="J22" s="68">
        <f t="shared" si="5"/>
        <v>0</v>
      </c>
      <c r="K22" s="43">
        <f t="shared" si="6"/>
        <v>0</v>
      </c>
      <c r="L22" s="84"/>
      <c r="M22" s="43">
        <f>G22*L22</f>
        <v>0</v>
      </c>
      <c r="N22" s="55">
        <f t="shared" si="7"/>
        <v>0</v>
      </c>
      <c r="O22" s="85"/>
      <c r="P22" s="85"/>
      <c r="Q22" s="85"/>
    </row>
    <row r="23" spans="1:17" ht="15.75" thickBot="1" x14ac:dyDescent="0.3">
      <c r="A23" s="58">
        <v>5</v>
      </c>
      <c r="B23" s="71" t="s">
        <v>104</v>
      </c>
      <c r="C23" s="36" t="s">
        <v>56</v>
      </c>
      <c r="D23" s="47">
        <v>7000</v>
      </c>
      <c r="E23" s="29" t="s">
        <v>57</v>
      </c>
      <c r="F23" s="83"/>
      <c r="G23" s="84"/>
      <c r="H23" s="51">
        <v>9.5</v>
      </c>
      <c r="I23" s="42">
        <f t="shared" si="4"/>
        <v>0</v>
      </c>
      <c r="J23" s="68">
        <f t="shared" si="5"/>
        <v>0</v>
      </c>
      <c r="K23" s="43">
        <f t="shared" si="6"/>
        <v>0</v>
      </c>
      <c r="L23" s="84"/>
      <c r="M23" s="43">
        <f>G23</f>
        <v>0</v>
      </c>
      <c r="N23" s="55">
        <f t="shared" si="7"/>
        <v>0</v>
      </c>
      <c r="O23" s="85"/>
      <c r="P23" s="85"/>
      <c r="Q23" s="85"/>
    </row>
    <row r="24" spans="1:17" ht="15.75" thickBot="1" x14ac:dyDescent="0.3">
      <c r="A24" s="58">
        <v>6</v>
      </c>
      <c r="B24" s="71" t="s">
        <v>105</v>
      </c>
      <c r="C24" s="36" t="s">
        <v>106</v>
      </c>
      <c r="D24" s="47">
        <v>20</v>
      </c>
      <c r="E24" s="29" t="s">
        <v>50</v>
      </c>
      <c r="F24" s="83"/>
      <c r="G24" s="84"/>
      <c r="H24" s="51">
        <v>9.5</v>
      </c>
      <c r="I24" s="42">
        <f t="shared" si="4"/>
        <v>0</v>
      </c>
      <c r="J24" s="68">
        <f t="shared" si="5"/>
        <v>0</v>
      </c>
      <c r="K24" s="43">
        <f t="shared" si="6"/>
        <v>0</v>
      </c>
      <c r="L24" s="84"/>
      <c r="M24" s="43">
        <f>G24*L24</f>
        <v>0</v>
      </c>
      <c r="N24" s="55">
        <f t="shared" si="7"/>
        <v>0</v>
      </c>
      <c r="O24" s="85"/>
      <c r="P24" s="85"/>
      <c r="Q24" s="85"/>
    </row>
    <row r="25" spans="1:17" x14ac:dyDescent="0.25">
      <c r="A25" s="49" t="str">
        <f>A18</f>
        <v>JE</v>
      </c>
      <c r="B25" s="72" t="s">
        <v>19</v>
      </c>
      <c r="C25" s="46"/>
      <c r="D25" s="46">
        <f>SUM(D19:D24)</f>
        <v>17115</v>
      </c>
      <c r="E25" s="46"/>
      <c r="F25" s="46"/>
      <c r="G25" s="46"/>
      <c r="H25" s="46"/>
      <c r="I25" s="46"/>
      <c r="J25" s="46"/>
      <c r="K25" s="78">
        <f>SUM(K19:K24)</f>
        <v>0</v>
      </c>
      <c r="L25" s="79"/>
      <c r="M25" s="46"/>
      <c r="N25" s="46"/>
      <c r="O25" s="46"/>
      <c r="P25" s="46"/>
      <c r="Q25" s="46"/>
    </row>
    <row r="27" spans="1:17" ht="15.75" thickBot="1" x14ac:dyDescent="0.3">
      <c r="A27" s="50" t="s">
        <v>107</v>
      </c>
      <c r="B27" s="70" t="s">
        <v>108</v>
      </c>
      <c r="C27" s="70"/>
      <c r="D27" s="70"/>
      <c r="E27" s="70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15.75" thickBot="1" x14ac:dyDescent="0.3">
      <c r="A28" s="58">
        <v>1</v>
      </c>
      <c r="B28" s="71" t="s">
        <v>102</v>
      </c>
      <c r="C28" s="36" t="s">
        <v>56</v>
      </c>
      <c r="D28" s="47">
        <v>2000</v>
      </c>
      <c r="E28" s="29" t="s">
        <v>57</v>
      </c>
      <c r="F28" s="83"/>
      <c r="G28" s="84"/>
      <c r="H28" s="51">
        <v>9.5</v>
      </c>
      <c r="I28" s="42">
        <f t="shared" ref="I28:I46" si="8">ROUND(G28*H28/100,2)</f>
        <v>0</v>
      </c>
      <c r="J28" s="68">
        <f t="shared" ref="J28:J46" si="9">ROUND(G28,2)+ROUND(I28,2)</f>
        <v>0</v>
      </c>
      <c r="K28" s="43">
        <f t="shared" ref="K28:K46" si="10">ROUND(D28*J28,2)</f>
        <v>0</v>
      </c>
      <c r="L28" s="84"/>
      <c r="M28" s="43">
        <f t="shared" ref="M28:M35" si="11">G28</f>
        <v>0</v>
      </c>
      <c r="N28" s="55">
        <f t="shared" ref="N28:N46" si="12">ROUND(M28+M28*H28/100,2)</f>
        <v>0</v>
      </c>
      <c r="O28" s="85"/>
      <c r="P28" s="85"/>
      <c r="Q28" s="85"/>
    </row>
    <row r="29" spans="1:17" ht="15.75" thickBot="1" x14ac:dyDescent="0.3">
      <c r="A29" s="58">
        <v>2</v>
      </c>
      <c r="B29" s="71" t="s">
        <v>103</v>
      </c>
      <c r="C29" s="36" t="s">
        <v>56</v>
      </c>
      <c r="D29" s="47">
        <v>15000</v>
      </c>
      <c r="E29" s="29" t="s">
        <v>57</v>
      </c>
      <c r="F29" s="83"/>
      <c r="G29" s="84"/>
      <c r="H29" s="51">
        <v>9.5</v>
      </c>
      <c r="I29" s="42">
        <f t="shared" si="8"/>
        <v>0</v>
      </c>
      <c r="J29" s="68">
        <f t="shared" si="9"/>
        <v>0</v>
      </c>
      <c r="K29" s="43">
        <f t="shared" si="10"/>
        <v>0</v>
      </c>
      <c r="L29" s="84"/>
      <c r="M29" s="43">
        <f t="shared" si="11"/>
        <v>0</v>
      </c>
      <c r="N29" s="55">
        <f t="shared" si="12"/>
        <v>0</v>
      </c>
      <c r="O29" s="85"/>
      <c r="P29" s="85"/>
      <c r="Q29" s="85"/>
    </row>
    <row r="30" spans="1:17" ht="15.75" thickBot="1" x14ac:dyDescent="0.3">
      <c r="A30" s="58">
        <v>3</v>
      </c>
      <c r="B30" s="71" t="s">
        <v>109</v>
      </c>
      <c r="C30" s="36" t="s">
        <v>110</v>
      </c>
      <c r="D30" s="47">
        <v>400</v>
      </c>
      <c r="E30" s="29" t="s">
        <v>57</v>
      </c>
      <c r="F30" s="83"/>
      <c r="G30" s="84"/>
      <c r="H30" s="51">
        <v>9.5</v>
      </c>
      <c r="I30" s="42">
        <f t="shared" si="8"/>
        <v>0</v>
      </c>
      <c r="J30" s="68">
        <f t="shared" si="9"/>
        <v>0</v>
      </c>
      <c r="K30" s="43">
        <f t="shared" si="10"/>
        <v>0</v>
      </c>
      <c r="L30" s="84"/>
      <c r="M30" s="43">
        <f t="shared" si="11"/>
        <v>0</v>
      </c>
      <c r="N30" s="55">
        <f t="shared" si="12"/>
        <v>0</v>
      </c>
      <c r="O30" s="85"/>
      <c r="P30" s="85"/>
      <c r="Q30" s="85"/>
    </row>
    <row r="31" spans="1:17" ht="15.75" thickBot="1" x14ac:dyDescent="0.3">
      <c r="A31" s="58">
        <v>4</v>
      </c>
      <c r="B31" s="71" t="s">
        <v>111</v>
      </c>
      <c r="C31" s="36" t="s">
        <v>112</v>
      </c>
      <c r="D31" s="47">
        <v>200</v>
      </c>
      <c r="E31" s="29" t="s">
        <v>57</v>
      </c>
      <c r="F31" s="83"/>
      <c r="G31" s="84"/>
      <c r="H31" s="51">
        <v>9.5</v>
      </c>
      <c r="I31" s="42">
        <f t="shared" si="8"/>
        <v>0</v>
      </c>
      <c r="J31" s="68">
        <f t="shared" si="9"/>
        <v>0</v>
      </c>
      <c r="K31" s="43">
        <f t="shared" si="10"/>
        <v>0</v>
      </c>
      <c r="L31" s="84"/>
      <c r="M31" s="43">
        <f t="shared" si="11"/>
        <v>0</v>
      </c>
      <c r="N31" s="55">
        <f t="shared" si="12"/>
        <v>0</v>
      </c>
      <c r="O31" s="85"/>
      <c r="P31" s="85"/>
      <c r="Q31" s="85"/>
    </row>
    <row r="32" spans="1:17" ht="15.75" thickBot="1" x14ac:dyDescent="0.3">
      <c r="A32" s="58">
        <v>5</v>
      </c>
      <c r="B32" s="71" t="s">
        <v>113</v>
      </c>
      <c r="C32" s="36" t="s">
        <v>56</v>
      </c>
      <c r="D32" s="47">
        <v>3000</v>
      </c>
      <c r="E32" s="29" t="s">
        <v>57</v>
      </c>
      <c r="F32" s="83"/>
      <c r="G32" s="84"/>
      <c r="H32" s="51">
        <v>9.5</v>
      </c>
      <c r="I32" s="42">
        <f t="shared" si="8"/>
        <v>0</v>
      </c>
      <c r="J32" s="68">
        <f t="shared" si="9"/>
        <v>0</v>
      </c>
      <c r="K32" s="43">
        <f t="shared" si="10"/>
        <v>0</v>
      </c>
      <c r="L32" s="84"/>
      <c r="M32" s="43">
        <f t="shared" si="11"/>
        <v>0</v>
      </c>
      <c r="N32" s="55">
        <f t="shared" si="12"/>
        <v>0</v>
      </c>
      <c r="O32" s="85"/>
      <c r="P32" s="85"/>
      <c r="Q32" s="85"/>
    </row>
    <row r="33" spans="1:17" ht="15.75" thickBot="1" x14ac:dyDescent="0.3">
      <c r="A33" s="58">
        <v>6</v>
      </c>
      <c r="B33" s="71" t="s">
        <v>114</v>
      </c>
      <c r="C33" s="36" t="s">
        <v>56</v>
      </c>
      <c r="D33" s="47">
        <v>4500</v>
      </c>
      <c r="E33" s="29" t="s">
        <v>57</v>
      </c>
      <c r="F33" s="83"/>
      <c r="G33" s="84"/>
      <c r="H33" s="51">
        <v>9.5</v>
      </c>
      <c r="I33" s="42">
        <f t="shared" si="8"/>
        <v>0</v>
      </c>
      <c r="J33" s="68">
        <f t="shared" si="9"/>
        <v>0</v>
      </c>
      <c r="K33" s="43">
        <f t="shared" si="10"/>
        <v>0</v>
      </c>
      <c r="L33" s="84"/>
      <c r="M33" s="43">
        <f t="shared" si="11"/>
        <v>0</v>
      </c>
      <c r="N33" s="55">
        <f t="shared" si="12"/>
        <v>0</v>
      </c>
      <c r="O33" s="85"/>
      <c r="P33" s="85"/>
      <c r="Q33" s="85"/>
    </row>
    <row r="34" spans="1:17" ht="15.75" thickBot="1" x14ac:dyDescent="0.3">
      <c r="A34" s="58">
        <v>7</v>
      </c>
      <c r="B34" s="71" t="s">
        <v>115</v>
      </c>
      <c r="C34" s="36" t="s">
        <v>56</v>
      </c>
      <c r="D34" s="47">
        <v>22000</v>
      </c>
      <c r="E34" s="29" t="s">
        <v>57</v>
      </c>
      <c r="F34" s="83"/>
      <c r="G34" s="84"/>
      <c r="H34" s="51">
        <v>9.5</v>
      </c>
      <c r="I34" s="42">
        <f t="shared" si="8"/>
        <v>0</v>
      </c>
      <c r="J34" s="68">
        <f t="shared" si="9"/>
        <v>0</v>
      </c>
      <c r="K34" s="43">
        <f t="shared" si="10"/>
        <v>0</v>
      </c>
      <c r="L34" s="84"/>
      <c r="M34" s="43">
        <f t="shared" si="11"/>
        <v>0</v>
      </c>
      <c r="N34" s="55">
        <f t="shared" si="12"/>
        <v>0</v>
      </c>
      <c r="O34" s="85"/>
      <c r="P34" s="85"/>
      <c r="Q34" s="85"/>
    </row>
    <row r="35" spans="1:17" ht="15.75" thickBot="1" x14ac:dyDescent="0.3">
      <c r="A35" s="58">
        <v>8</v>
      </c>
      <c r="B35" s="71" t="s">
        <v>116</v>
      </c>
      <c r="C35" s="36" t="s">
        <v>56</v>
      </c>
      <c r="D35" s="47">
        <v>800</v>
      </c>
      <c r="E35" s="29" t="s">
        <v>57</v>
      </c>
      <c r="F35" s="83"/>
      <c r="G35" s="84"/>
      <c r="H35" s="51">
        <v>9.5</v>
      </c>
      <c r="I35" s="42">
        <f t="shared" si="8"/>
        <v>0</v>
      </c>
      <c r="J35" s="68">
        <f t="shared" si="9"/>
        <v>0</v>
      </c>
      <c r="K35" s="43">
        <f t="shared" si="10"/>
        <v>0</v>
      </c>
      <c r="L35" s="84"/>
      <c r="M35" s="43">
        <f t="shared" si="11"/>
        <v>0</v>
      </c>
      <c r="N35" s="55">
        <f t="shared" si="12"/>
        <v>0</v>
      </c>
      <c r="O35" s="85"/>
      <c r="P35" s="85"/>
      <c r="Q35" s="85"/>
    </row>
    <row r="36" spans="1:17" ht="15.75" thickBot="1" x14ac:dyDescent="0.3">
      <c r="A36" s="58">
        <v>9</v>
      </c>
      <c r="B36" s="71" t="s">
        <v>117</v>
      </c>
      <c r="C36" s="36" t="s">
        <v>101</v>
      </c>
      <c r="D36" s="47">
        <v>1000</v>
      </c>
      <c r="E36" s="29" t="s">
        <v>50</v>
      </c>
      <c r="F36" s="83"/>
      <c r="G36" s="84"/>
      <c r="H36" s="51">
        <v>9.5</v>
      </c>
      <c r="I36" s="42">
        <f t="shared" si="8"/>
        <v>0</v>
      </c>
      <c r="J36" s="68">
        <f t="shared" si="9"/>
        <v>0</v>
      </c>
      <c r="K36" s="43">
        <f t="shared" si="10"/>
        <v>0</v>
      </c>
      <c r="L36" s="84"/>
      <c r="M36" s="43">
        <f>G36*L36</f>
        <v>0</v>
      </c>
      <c r="N36" s="55">
        <f t="shared" si="12"/>
        <v>0</v>
      </c>
      <c r="O36" s="85"/>
      <c r="P36" s="85"/>
      <c r="Q36" s="85"/>
    </row>
    <row r="37" spans="1:17" ht="15.75" thickBot="1" x14ac:dyDescent="0.3">
      <c r="A37" s="58">
        <v>10</v>
      </c>
      <c r="B37" s="71" t="s">
        <v>118</v>
      </c>
      <c r="C37" s="36" t="s">
        <v>119</v>
      </c>
      <c r="D37" s="47">
        <v>80000</v>
      </c>
      <c r="E37" s="29" t="s">
        <v>87</v>
      </c>
      <c r="F37" s="83"/>
      <c r="G37" s="84"/>
      <c r="H37" s="51">
        <v>9.5</v>
      </c>
      <c r="I37" s="42">
        <f t="shared" si="8"/>
        <v>0</v>
      </c>
      <c r="J37" s="68">
        <f t="shared" si="9"/>
        <v>0</v>
      </c>
      <c r="K37" s="43">
        <f t="shared" si="10"/>
        <v>0</v>
      </c>
      <c r="L37" s="84"/>
      <c r="M37" s="43">
        <f>G37*L37</f>
        <v>0</v>
      </c>
      <c r="N37" s="55">
        <f t="shared" si="12"/>
        <v>0</v>
      </c>
      <c r="O37" s="85"/>
      <c r="P37" s="85"/>
      <c r="Q37" s="85"/>
    </row>
    <row r="38" spans="1:17" ht="15.75" thickBot="1" x14ac:dyDescent="0.3">
      <c r="A38" s="58">
        <v>11</v>
      </c>
      <c r="B38" s="71" t="s">
        <v>120</v>
      </c>
      <c r="C38" s="36" t="s">
        <v>86</v>
      </c>
      <c r="D38" s="47">
        <v>2550</v>
      </c>
      <c r="E38" s="29" t="s">
        <v>87</v>
      </c>
      <c r="F38" s="83"/>
      <c r="G38" s="84"/>
      <c r="H38" s="51">
        <v>9.5</v>
      </c>
      <c r="I38" s="42">
        <f t="shared" si="8"/>
        <v>0</v>
      </c>
      <c r="J38" s="68">
        <f t="shared" si="9"/>
        <v>0</v>
      </c>
      <c r="K38" s="43">
        <f t="shared" si="10"/>
        <v>0</v>
      </c>
      <c r="L38" s="84"/>
      <c r="M38" s="43">
        <f>G38*L38</f>
        <v>0</v>
      </c>
      <c r="N38" s="55">
        <f t="shared" si="12"/>
        <v>0</v>
      </c>
      <c r="O38" s="85"/>
      <c r="P38" s="85"/>
      <c r="Q38" s="85"/>
    </row>
    <row r="39" spans="1:17" ht="15.75" thickBot="1" x14ac:dyDescent="0.3">
      <c r="A39" s="58">
        <v>12</v>
      </c>
      <c r="B39" s="71" t="s">
        <v>121</v>
      </c>
      <c r="C39" s="36" t="s">
        <v>122</v>
      </c>
      <c r="D39" s="47">
        <v>790</v>
      </c>
      <c r="E39" s="29" t="s">
        <v>57</v>
      </c>
      <c r="F39" s="83"/>
      <c r="G39" s="84"/>
      <c r="H39" s="51">
        <v>9.5</v>
      </c>
      <c r="I39" s="42">
        <f t="shared" si="8"/>
        <v>0</v>
      </c>
      <c r="J39" s="68">
        <f t="shared" si="9"/>
        <v>0</v>
      </c>
      <c r="K39" s="43">
        <f t="shared" si="10"/>
        <v>0</v>
      </c>
      <c r="L39" s="84"/>
      <c r="M39" s="43">
        <f>G39</f>
        <v>0</v>
      </c>
      <c r="N39" s="55">
        <f t="shared" si="12"/>
        <v>0</v>
      </c>
      <c r="O39" s="85"/>
      <c r="P39" s="85"/>
      <c r="Q39" s="85"/>
    </row>
    <row r="40" spans="1:17" ht="15.75" thickBot="1" x14ac:dyDescent="0.3">
      <c r="A40" s="58">
        <v>13</v>
      </c>
      <c r="B40" s="71" t="s">
        <v>123</v>
      </c>
      <c r="C40" s="36" t="s">
        <v>89</v>
      </c>
      <c r="D40" s="47">
        <v>6000</v>
      </c>
      <c r="E40" s="29" t="s">
        <v>57</v>
      </c>
      <c r="F40" s="83"/>
      <c r="G40" s="84"/>
      <c r="H40" s="51">
        <v>9.5</v>
      </c>
      <c r="I40" s="42">
        <f t="shared" si="8"/>
        <v>0</v>
      </c>
      <c r="J40" s="68">
        <f t="shared" si="9"/>
        <v>0</v>
      </c>
      <c r="K40" s="43">
        <f t="shared" si="10"/>
        <v>0</v>
      </c>
      <c r="L40" s="84"/>
      <c r="M40" s="43">
        <f>G40</f>
        <v>0</v>
      </c>
      <c r="N40" s="55">
        <f t="shared" si="12"/>
        <v>0</v>
      </c>
      <c r="O40" s="85"/>
      <c r="P40" s="85"/>
      <c r="Q40" s="85"/>
    </row>
    <row r="41" spans="1:17" ht="15.75" thickBot="1" x14ac:dyDescent="0.3">
      <c r="A41" s="58">
        <v>14</v>
      </c>
      <c r="B41" s="71" t="s">
        <v>123</v>
      </c>
      <c r="C41" s="36" t="s">
        <v>124</v>
      </c>
      <c r="D41" s="47">
        <v>360</v>
      </c>
      <c r="E41" s="29" t="s">
        <v>50</v>
      </c>
      <c r="F41" s="83"/>
      <c r="G41" s="84"/>
      <c r="H41" s="51">
        <v>9.5</v>
      </c>
      <c r="I41" s="42">
        <f t="shared" si="8"/>
        <v>0</v>
      </c>
      <c r="J41" s="68">
        <f t="shared" si="9"/>
        <v>0</v>
      </c>
      <c r="K41" s="43">
        <f t="shared" si="10"/>
        <v>0</v>
      </c>
      <c r="L41" s="84"/>
      <c r="M41" s="43">
        <f>G41*L41</f>
        <v>0</v>
      </c>
      <c r="N41" s="55">
        <f t="shared" si="12"/>
        <v>0</v>
      </c>
      <c r="O41" s="85"/>
      <c r="P41" s="85"/>
      <c r="Q41" s="85"/>
    </row>
    <row r="42" spans="1:17" ht="15.75" thickBot="1" x14ac:dyDescent="0.3">
      <c r="A42" s="58">
        <v>15</v>
      </c>
      <c r="B42" s="71" t="s">
        <v>125</v>
      </c>
      <c r="C42" s="36" t="s">
        <v>126</v>
      </c>
      <c r="D42" s="47">
        <v>200</v>
      </c>
      <c r="E42" s="29" t="s">
        <v>50</v>
      </c>
      <c r="F42" s="83"/>
      <c r="G42" s="84"/>
      <c r="H42" s="51">
        <v>9.5</v>
      </c>
      <c r="I42" s="42">
        <f t="shared" si="8"/>
        <v>0</v>
      </c>
      <c r="J42" s="68">
        <f t="shared" si="9"/>
        <v>0</v>
      </c>
      <c r="K42" s="43">
        <f t="shared" si="10"/>
        <v>0</v>
      </c>
      <c r="L42" s="84"/>
      <c r="M42" s="43">
        <f>G42*L42</f>
        <v>0</v>
      </c>
      <c r="N42" s="55">
        <f t="shared" si="12"/>
        <v>0</v>
      </c>
      <c r="O42" s="85"/>
      <c r="P42" s="85"/>
      <c r="Q42" s="85"/>
    </row>
    <row r="43" spans="1:17" ht="15.75" thickBot="1" x14ac:dyDescent="0.3">
      <c r="A43" s="58">
        <v>16</v>
      </c>
      <c r="B43" s="71" t="s">
        <v>90</v>
      </c>
      <c r="C43" s="36" t="s">
        <v>127</v>
      </c>
      <c r="D43" s="47">
        <v>1300</v>
      </c>
      <c r="E43" s="29" t="s">
        <v>50</v>
      </c>
      <c r="F43" s="83"/>
      <c r="G43" s="84"/>
      <c r="H43" s="51">
        <v>9.5</v>
      </c>
      <c r="I43" s="42">
        <f t="shared" si="8"/>
        <v>0</v>
      </c>
      <c r="J43" s="68">
        <f t="shared" si="9"/>
        <v>0</v>
      </c>
      <c r="K43" s="43">
        <f t="shared" si="10"/>
        <v>0</v>
      </c>
      <c r="L43" s="84"/>
      <c r="M43" s="43">
        <f>G43*L43</f>
        <v>0</v>
      </c>
      <c r="N43" s="55">
        <f t="shared" si="12"/>
        <v>0</v>
      </c>
      <c r="O43" s="85"/>
      <c r="P43" s="85"/>
      <c r="Q43" s="85"/>
    </row>
    <row r="44" spans="1:17" ht="15.75" thickBot="1" x14ac:dyDescent="0.3">
      <c r="A44" s="58">
        <v>17</v>
      </c>
      <c r="B44" s="71" t="s">
        <v>128</v>
      </c>
      <c r="C44" s="36" t="s">
        <v>129</v>
      </c>
      <c r="D44" s="47">
        <v>800</v>
      </c>
      <c r="E44" s="29" t="s">
        <v>57</v>
      </c>
      <c r="F44" s="83"/>
      <c r="G44" s="84"/>
      <c r="H44" s="51">
        <v>9.5</v>
      </c>
      <c r="I44" s="42">
        <f t="shared" si="8"/>
        <v>0</v>
      </c>
      <c r="J44" s="68">
        <f t="shared" si="9"/>
        <v>0</v>
      </c>
      <c r="K44" s="43">
        <f t="shared" si="10"/>
        <v>0</v>
      </c>
      <c r="L44" s="84"/>
      <c r="M44" s="43">
        <f>G44</f>
        <v>0</v>
      </c>
      <c r="N44" s="55">
        <f t="shared" si="12"/>
        <v>0</v>
      </c>
      <c r="O44" s="85"/>
      <c r="P44" s="85"/>
      <c r="Q44" s="85"/>
    </row>
    <row r="45" spans="1:17" ht="15.75" thickBot="1" x14ac:dyDescent="0.3">
      <c r="A45" s="58">
        <v>18</v>
      </c>
      <c r="B45" s="71" t="s">
        <v>130</v>
      </c>
      <c r="C45" s="36" t="s">
        <v>131</v>
      </c>
      <c r="D45" s="47">
        <v>1350</v>
      </c>
      <c r="E45" s="29" t="s">
        <v>50</v>
      </c>
      <c r="F45" s="83"/>
      <c r="G45" s="84"/>
      <c r="H45" s="51">
        <v>9.5</v>
      </c>
      <c r="I45" s="42">
        <f t="shared" si="8"/>
        <v>0</v>
      </c>
      <c r="J45" s="68">
        <f t="shared" si="9"/>
        <v>0</v>
      </c>
      <c r="K45" s="43">
        <f t="shared" si="10"/>
        <v>0</v>
      </c>
      <c r="L45" s="84"/>
      <c r="M45" s="43">
        <f>G45*L45</f>
        <v>0</v>
      </c>
      <c r="N45" s="55">
        <f t="shared" si="12"/>
        <v>0</v>
      </c>
      <c r="O45" s="85"/>
      <c r="P45" s="85"/>
      <c r="Q45" s="85"/>
    </row>
    <row r="46" spans="1:17" ht="15.75" thickBot="1" x14ac:dyDescent="0.3">
      <c r="A46" s="58">
        <v>19</v>
      </c>
      <c r="B46" s="71" t="s">
        <v>132</v>
      </c>
      <c r="C46" s="36" t="s">
        <v>86</v>
      </c>
      <c r="D46" s="47">
        <v>1500</v>
      </c>
      <c r="E46" s="29" t="s">
        <v>87</v>
      </c>
      <c r="F46" s="83"/>
      <c r="G46" s="84"/>
      <c r="H46" s="51">
        <v>9.5</v>
      </c>
      <c r="I46" s="42">
        <f t="shared" si="8"/>
        <v>0</v>
      </c>
      <c r="J46" s="68">
        <f t="shared" si="9"/>
        <v>0</v>
      </c>
      <c r="K46" s="43">
        <f t="shared" si="10"/>
        <v>0</v>
      </c>
      <c r="L46" s="84"/>
      <c r="M46" s="43">
        <f>G46*L46</f>
        <v>0</v>
      </c>
      <c r="N46" s="55">
        <f t="shared" si="12"/>
        <v>0</v>
      </c>
      <c r="O46" s="85"/>
      <c r="P46" s="85"/>
      <c r="Q46" s="85"/>
    </row>
    <row r="47" spans="1:17" x14ac:dyDescent="0.25">
      <c r="A47" s="49" t="str">
        <f>A27</f>
        <v>JS</v>
      </c>
      <c r="B47" s="72" t="s">
        <v>19</v>
      </c>
      <c r="C47" s="46"/>
      <c r="D47" s="46">
        <f>SUM(D28:D46)</f>
        <v>143750</v>
      </c>
      <c r="E47" s="46"/>
      <c r="F47" s="46"/>
      <c r="G47" s="46"/>
      <c r="H47" s="46"/>
      <c r="I47" s="46"/>
      <c r="J47" s="46"/>
      <c r="K47" s="78">
        <f>SUM(K28:K46)</f>
        <v>0</v>
      </c>
      <c r="L47" s="79"/>
      <c r="M47" s="46"/>
      <c r="N47" s="46"/>
      <c r="O47" s="46"/>
      <c r="P47" s="46"/>
      <c r="Q47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699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700</v>
      </c>
      <c r="C6" s="36" t="s">
        <v>49</v>
      </c>
      <c r="D6" s="47">
        <v>360</v>
      </c>
      <c r="E6" s="29" t="s">
        <v>50</v>
      </c>
      <c r="F6" s="83"/>
      <c r="G6" s="84"/>
      <c r="H6" s="51">
        <v>9.5</v>
      </c>
      <c r="I6" s="42">
        <f t="shared" ref="I6:I21" si="0">ROUND(G6*H6/100,2)</f>
        <v>0</v>
      </c>
      <c r="J6" s="68">
        <f t="shared" ref="J6:J21" si="1">ROUND(G6,2)+ROUND(I6,2)</f>
        <v>0</v>
      </c>
      <c r="K6" s="43">
        <f t="shared" ref="K6:K21" si="2">ROUND(D6*J6,2)</f>
        <v>0</v>
      </c>
      <c r="L6" s="84"/>
      <c r="M6" s="43">
        <f t="shared" ref="M6:M21" si="3">G6*L6</f>
        <v>0</v>
      </c>
      <c r="N6" s="55">
        <f t="shared" ref="N6:N21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701</v>
      </c>
      <c r="C7" s="36" t="s">
        <v>49</v>
      </c>
      <c r="D7" s="47">
        <v>180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702</v>
      </c>
      <c r="C8" s="36" t="s">
        <v>49</v>
      </c>
      <c r="D8" s="47">
        <v>300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703</v>
      </c>
      <c r="C9" s="36" t="s">
        <v>49</v>
      </c>
      <c r="D9" s="47">
        <v>200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704</v>
      </c>
      <c r="C10" s="36" t="s">
        <v>705</v>
      </c>
      <c r="D10" s="47">
        <v>300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706</v>
      </c>
      <c r="C11" s="36" t="s">
        <v>192</v>
      </c>
      <c r="D11" s="47">
        <v>60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707</v>
      </c>
      <c r="C12" s="36" t="s">
        <v>708</v>
      </c>
      <c r="D12" s="47">
        <v>220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709</v>
      </c>
      <c r="C13" s="36" t="s">
        <v>49</v>
      </c>
      <c r="D13" s="47">
        <v>380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710</v>
      </c>
      <c r="C14" s="36" t="s">
        <v>49</v>
      </c>
      <c r="D14" s="47">
        <v>400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711</v>
      </c>
      <c r="C15" s="36" t="s">
        <v>712</v>
      </c>
      <c r="D15" s="47">
        <v>45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713</v>
      </c>
      <c r="C16" s="36" t="s">
        <v>49</v>
      </c>
      <c r="D16" s="47">
        <v>200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714</v>
      </c>
      <c r="C17" s="36" t="s">
        <v>49</v>
      </c>
      <c r="D17" s="47">
        <v>800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715</v>
      </c>
      <c r="C18" s="36" t="s">
        <v>49</v>
      </c>
      <c r="D18" s="47">
        <v>900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716</v>
      </c>
      <c r="C19" s="36" t="s">
        <v>49</v>
      </c>
      <c r="D19" s="47">
        <v>200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717</v>
      </c>
      <c r="C20" s="36" t="s">
        <v>49</v>
      </c>
      <c r="D20" s="47">
        <v>60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718</v>
      </c>
      <c r="C21" s="36" t="s">
        <v>49</v>
      </c>
      <c r="D21" s="47">
        <v>45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x14ac:dyDescent="0.25">
      <c r="A22" s="49" t="str">
        <f>A5</f>
        <v>JK</v>
      </c>
      <c r="B22" s="72" t="s">
        <v>19</v>
      </c>
      <c r="C22" s="46"/>
      <c r="D22" s="46">
        <f>SUM(D6:D21)</f>
        <v>4650</v>
      </c>
      <c r="E22" s="46"/>
      <c r="F22" s="46"/>
      <c r="G22" s="46"/>
      <c r="H22" s="46"/>
      <c r="I22" s="46"/>
      <c r="J22" s="46"/>
      <c r="K22" s="78">
        <f>SUM(K6:K21)</f>
        <v>0</v>
      </c>
      <c r="L22" s="79"/>
      <c r="M22" s="46"/>
      <c r="N22" s="46"/>
      <c r="O22" s="46"/>
      <c r="P22" s="46"/>
      <c r="Q22" s="46"/>
    </row>
    <row r="24" spans="1:17" ht="15.75" thickBot="1" x14ac:dyDescent="0.3">
      <c r="A24" s="50" t="s">
        <v>107</v>
      </c>
      <c r="B24" s="70" t="s">
        <v>719</v>
      </c>
      <c r="C24" s="70"/>
      <c r="D24" s="70"/>
      <c r="E24" s="70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15.75" thickBot="1" x14ac:dyDescent="0.3">
      <c r="A25" s="58">
        <v>1</v>
      </c>
      <c r="B25" s="71" t="s">
        <v>720</v>
      </c>
      <c r="C25" s="36" t="s">
        <v>49</v>
      </c>
      <c r="D25" s="47">
        <v>180</v>
      </c>
      <c r="E25" s="29" t="s">
        <v>50</v>
      </c>
      <c r="F25" s="83"/>
      <c r="G25" s="84"/>
      <c r="H25" s="51">
        <v>9.5</v>
      </c>
      <c r="I25" s="42">
        <f t="shared" ref="I25:I31" si="5">ROUND(G25*H25/100,2)</f>
        <v>0</v>
      </c>
      <c r="J25" s="68">
        <f t="shared" ref="J25:J31" si="6">ROUND(G25,2)+ROUND(I25,2)</f>
        <v>0</v>
      </c>
      <c r="K25" s="43">
        <f t="shared" ref="K25:K31" si="7">ROUND(D25*J25,2)</f>
        <v>0</v>
      </c>
      <c r="L25" s="84"/>
      <c r="M25" s="43">
        <f t="shared" ref="M25:M31" si="8">G25*L25</f>
        <v>0</v>
      </c>
      <c r="N25" s="55">
        <f t="shared" ref="N25:N31" si="9">ROUND(M25+M25*H25/100,2)</f>
        <v>0</v>
      </c>
      <c r="O25" s="85"/>
      <c r="P25" s="85"/>
      <c r="Q25" s="85"/>
    </row>
    <row r="26" spans="1:17" ht="15.75" thickBot="1" x14ac:dyDescent="0.3">
      <c r="A26" s="58">
        <v>2</v>
      </c>
      <c r="B26" s="71" t="s">
        <v>721</v>
      </c>
      <c r="C26" s="36" t="s">
        <v>49</v>
      </c>
      <c r="D26" s="47">
        <v>1000</v>
      </c>
      <c r="E26" s="29" t="s">
        <v>50</v>
      </c>
      <c r="F26" s="83"/>
      <c r="G26" s="84"/>
      <c r="H26" s="51">
        <v>9.5</v>
      </c>
      <c r="I26" s="42">
        <f t="shared" si="5"/>
        <v>0</v>
      </c>
      <c r="J26" s="68">
        <f t="shared" si="6"/>
        <v>0</v>
      </c>
      <c r="K26" s="43">
        <f t="shared" si="7"/>
        <v>0</v>
      </c>
      <c r="L26" s="84"/>
      <c r="M26" s="43">
        <f t="shared" si="8"/>
        <v>0</v>
      </c>
      <c r="N26" s="55">
        <f t="shared" si="9"/>
        <v>0</v>
      </c>
      <c r="O26" s="85"/>
      <c r="P26" s="85"/>
      <c r="Q26" s="85"/>
    </row>
    <row r="27" spans="1:17" ht="15.75" thickBot="1" x14ac:dyDescent="0.3">
      <c r="A27" s="58">
        <v>3</v>
      </c>
      <c r="B27" s="71" t="s">
        <v>722</v>
      </c>
      <c r="C27" s="36" t="s">
        <v>49</v>
      </c>
      <c r="D27" s="47">
        <v>500</v>
      </c>
      <c r="E27" s="29" t="s">
        <v>50</v>
      </c>
      <c r="F27" s="83"/>
      <c r="G27" s="84"/>
      <c r="H27" s="51">
        <v>9.5</v>
      </c>
      <c r="I27" s="42">
        <f t="shared" si="5"/>
        <v>0</v>
      </c>
      <c r="J27" s="68">
        <f t="shared" si="6"/>
        <v>0</v>
      </c>
      <c r="K27" s="43">
        <f t="shared" si="7"/>
        <v>0</v>
      </c>
      <c r="L27" s="84"/>
      <c r="M27" s="43">
        <f t="shared" si="8"/>
        <v>0</v>
      </c>
      <c r="N27" s="55">
        <f t="shared" si="9"/>
        <v>0</v>
      </c>
      <c r="O27" s="85"/>
      <c r="P27" s="85"/>
      <c r="Q27" s="85"/>
    </row>
    <row r="28" spans="1:17" ht="15.75" thickBot="1" x14ac:dyDescent="0.3">
      <c r="A28" s="58">
        <v>4</v>
      </c>
      <c r="B28" s="71" t="s">
        <v>723</v>
      </c>
      <c r="C28" s="36" t="s">
        <v>49</v>
      </c>
      <c r="D28" s="47">
        <v>280</v>
      </c>
      <c r="E28" s="29" t="s">
        <v>50</v>
      </c>
      <c r="F28" s="83"/>
      <c r="G28" s="84"/>
      <c r="H28" s="51">
        <v>9.5</v>
      </c>
      <c r="I28" s="42">
        <f t="shared" si="5"/>
        <v>0</v>
      </c>
      <c r="J28" s="68">
        <f t="shared" si="6"/>
        <v>0</v>
      </c>
      <c r="K28" s="43">
        <f t="shared" si="7"/>
        <v>0</v>
      </c>
      <c r="L28" s="84"/>
      <c r="M28" s="43">
        <f t="shared" si="8"/>
        <v>0</v>
      </c>
      <c r="N28" s="55">
        <f t="shared" si="9"/>
        <v>0</v>
      </c>
      <c r="O28" s="85"/>
      <c r="P28" s="85"/>
      <c r="Q28" s="85"/>
    </row>
    <row r="29" spans="1:17" ht="15.75" thickBot="1" x14ac:dyDescent="0.3">
      <c r="A29" s="58">
        <v>5</v>
      </c>
      <c r="B29" s="71" t="s">
        <v>724</v>
      </c>
      <c r="C29" s="36" t="s">
        <v>49</v>
      </c>
      <c r="D29" s="47">
        <v>100</v>
      </c>
      <c r="E29" s="29" t="s">
        <v>50</v>
      </c>
      <c r="F29" s="83"/>
      <c r="G29" s="84"/>
      <c r="H29" s="51">
        <v>9.5</v>
      </c>
      <c r="I29" s="42">
        <f t="shared" si="5"/>
        <v>0</v>
      </c>
      <c r="J29" s="68">
        <f t="shared" si="6"/>
        <v>0</v>
      </c>
      <c r="K29" s="43">
        <f t="shared" si="7"/>
        <v>0</v>
      </c>
      <c r="L29" s="84"/>
      <c r="M29" s="43">
        <f t="shared" si="8"/>
        <v>0</v>
      </c>
      <c r="N29" s="55">
        <f t="shared" si="9"/>
        <v>0</v>
      </c>
      <c r="O29" s="85"/>
      <c r="P29" s="85"/>
      <c r="Q29" s="85"/>
    </row>
    <row r="30" spans="1:17" ht="15.75" thickBot="1" x14ac:dyDescent="0.3">
      <c r="A30" s="58">
        <v>6</v>
      </c>
      <c r="B30" s="71" t="s">
        <v>725</v>
      </c>
      <c r="C30" s="36" t="s">
        <v>49</v>
      </c>
      <c r="D30" s="47">
        <v>30</v>
      </c>
      <c r="E30" s="29" t="s">
        <v>50</v>
      </c>
      <c r="F30" s="83"/>
      <c r="G30" s="84"/>
      <c r="H30" s="51">
        <v>9.5</v>
      </c>
      <c r="I30" s="42">
        <f t="shared" si="5"/>
        <v>0</v>
      </c>
      <c r="J30" s="68">
        <f t="shared" si="6"/>
        <v>0</v>
      </c>
      <c r="K30" s="43">
        <f t="shared" si="7"/>
        <v>0</v>
      </c>
      <c r="L30" s="84"/>
      <c r="M30" s="43">
        <f t="shared" si="8"/>
        <v>0</v>
      </c>
      <c r="N30" s="55">
        <f t="shared" si="9"/>
        <v>0</v>
      </c>
      <c r="O30" s="85"/>
      <c r="P30" s="85"/>
      <c r="Q30" s="85"/>
    </row>
    <row r="31" spans="1:17" ht="15.75" thickBot="1" x14ac:dyDescent="0.3">
      <c r="A31" s="58">
        <v>7</v>
      </c>
      <c r="B31" s="71" t="s">
        <v>726</v>
      </c>
      <c r="C31" s="36" t="s">
        <v>49</v>
      </c>
      <c r="D31" s="47">
        <v>1300</v>
      </c>
      <c r="E31" s="29" t="s">
        <v>50</v>
      </c>
      <c r="F31" s="83"/>
      <c r="G31" s="84"/>
      <c r="H31" s="51">
        <v>9.5</v>
      </c>
      <c r="I31" s="42">
        <f t="shared" si="5"/>
        <v>0</v>
      </c>
      <c r="J31" s="68">
        <f t="shared" si="6"/>
        <v>0</v>
      </c>
      <c r="K31" s="43">
        <f t="shared" si="7"/>
        <v>0</v>
      </c>
      <c r="L31" s="84"/>
      <c r="M31" s="43">
        <f t="shared" si="8"/>
        <v>0</v>
      </c>
      <c r="N31" s="55">
        <f t="shared" si="9"/>
        <v>0</v>
      </c>
      <c r="O31" s="85"/>
      <c r="P31" s="85"/>
      <c r="Q31" s="85"/>
    </row>
    <row r="32" spans="1:17" x14ac:dyDescent="0.25">
      <c r="A32" s="49" t="str">
        <f>A24</f>
        <v>JS</v>
      </c>
      <c r="B32" s="72" t="s">
        <v>19</v>
      </c>
      <c r="C32" s="46"/>
      <c r="D32" s="46">
        <f>SUM(D25:D31)</f>
        <v>3390</v>
      </c>
      <c r="E32" s="46"/>
      <c r="F32" s="46"/>
      <c r="G32" s="46"/>
      <c r="H32" s="46"/>
      <c r="I32" s="46"/>
      <c r="J32" s="46"/>
      <c r="K32" s="78">
        <f>SUM(K25:K31)</f>
        <v>0</v>
      </c>
      <c r="L32" s="79"/>
      <c r="M32" s="46"/>
      <c r="N32" s="46"/>
      <c r="O32" s="46"/>
      <c r="P32" s="46"/>
      <c r="Q3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98</v>
      </c>
      <c r="B5" s="70" t="s">
        <v>727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728</v>
      </c>
      <c r="C6" s="36" t="s">
        <v>110</v>
      </c>
      <c r="D6" s="47">
        <v>4500</v>
      </c>
      <c r="E6" s="29" t="s">
        <v>57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</f>
        <v>0</v>
      </c>
      <c r="N6" s="55">
        <f>ROUND(M6+M6*H6/100,2)</f>
        <v>0</v>
      </c>
      <c r="O6" s="85"/>
      <c r="P6" s="85"/>
      <c r="Q6" s="85"/>
    </row>
    <row r="7" spans="1:17" x14ac:dyDescent="0.25">
      <c r="A7" s="49" t="str">
        <f>A5</f>
        <v>JE</v>
      </c>
      <c r="B7" s="72" t="s">
        <v>19</v>
      </c>
      <c r="C7" s="46"/>
      <c r="D7" s="46">
        <f>SUM(D6:D6)</f>
        <v>4500</v>
      </c>
      <c r="E7" s="46"/>
      <c r="F7" s="46"/>
      <c r="G7" s="46"/>
      <c r="H7" s="46"/>
      <c r="I7" s="46"/>
      <c r="J7" s="46"/>
      <c r="K7" s="78">
        <f>SUM(K6:K6)</f>
        <v>0</v>
      </c>
      <c r="L7" s="79"/>
      <c r="M7" s="46"/>
      <c r="N7" s="46"/>
      <c r="O7" s="46"/>
      <c r="P7" s="46"/>
      <c r="Q7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729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730</v>
      </c>
      <c r="C6" s="36" t="s">
        <v>192</v>
      </c>
      <c r="D6" s="47">
        <v>30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731</v>
      </c>
      <c r="C7" s="36" t="s">
        <v>233</v>
      </c>
      <c r="D7" s="47">
        <v>180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732</v>
      </c>
      <c r="C8" s="36" t="s">
        <v>233</v>
      </c>
      <c r="D8" s="47">
        <v>60</v>
      </c>
      <c r="E8" s="29" t="s">
        <v>50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270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733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734</v>
      </c>
      <c r="C6" s="36" t="s">
        <v>577</v>
      </c>
      <c r="D6" s="47">
        <v>100</v>
      </c>
      <c r="E6" s="29" t="s">
        <v>87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735</v>
      </c>
      <c r="C7" s="36" t="s">
        <v>736</v>
      </c>
      <c r="D7" s="47">
        <v>100</v>
      </c>
      <c r="E7" s="29" t="s">
        <v>87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737</v>
      </c>
      <c r="C8" s="36" t="s">
        <v>736</v>
      </c>
      <c r="D8" s="47">
        <v>10</v>
      </c>
      <c r="E8" s="29" t="s">
        <v>87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210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738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739</v>
      </c>
      <c r="C6" s="36" t="s">
        <v>49</v>
      </c>
      <c r="D6" s="47">
        <v>120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740</v>
      </c>
      <c r="C7" s="36" t="s">
        <v>49</v>
      </c>
      <c r="D7" s="47">
        <v>80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741</v>
      </c>
      <c r="C8" s="36" t="s">
        <v>49</v>
      </c>
      <c r="D8" s="47">
        <v>50</v>
      </c>
      <c r="E8" s="29" t="s">
        <v>50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742</v>
      </c>
      <c r="C9" s="36" t="s">
        <v>49</v>
      </c>
      <c r="D9" s="47">
        <v>900</v>
      </c>
      <c r="E9" s="29" t="s">
        <v>50</v>
      </c>
      <c r="F9" s="83"/>
      <c r="G9" s="84"/>
      <c r="H9" s="51">
        <v>9.5</v>
      </c>
      <c r="I9" s="42">
        <f>ROUND(G9*H9/100,2)</f>
        <v>0</v>
      </c>
      <c r="J9" s="68">
        <f>ROUND(G9,2)+ROUND(I9,2)</f>
        <v>0</v>
      </c>
      <c r="K9" s="43">
        <f>ROUND(D9*J9,2)</f>
        <v>0</v>
      </c>
      <c r="L9" s="84"/>
      <c r="M9" s="43">
        <f>G9*L9</f>
        <v>0</v>
      </c>
      <c r="N9" s="55">
        <f>ROUND(M9+M9*H9/100,2)</f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743</v>
      </c>
      <c r="C10" s="36" t="s">
        <v>49</v>
      </c>
      <c r="D10" s="47">
        <v>90</v>
      </c>
      <c r="E10" s="29" t="s">
        <v>50</v>
      </c>
      <c r="F10" s="83"/>
      <c r="G10" s="84"/>
      <c r="H10" s="51">
        <v>9.5</v>
      </c>
      <c r="I10" s="42">
        <f>ROUND(G10*H10/100,2)</f>
        <v>0</v>
      </c>
      <c r="J10" s="68">
        <f>ROUND(G10,2)+ROUND(I10,2)</f>
        <v>0</v>
      </c>
      <c r="K10" s="43">
        <f>ROUND(D10*J10,2)</f>
        <v>0</v>
      </c>
      <c r="L10" s="84"/>
      <c r="M10" s="43">
        <f>G10*L10</f>
        <v>0</v>
      </c>
      <c r="N10" s="55">
        <f>ROUND(M10+M10*H10/100,2)</f>
        <v>0</v>
      </c>
      <c r="O10" s="85"/>
      <c r="P10" s="85"/>
      <c r="Q10" s="85"/>
    </row>
    <row r="11" spans="1:17" x14ac:dyDescent="0.25">
      <c r="A11" s="49" t="str">
        <f>A5</f>
        <v>JK</v>
      </c>
      <c r="B11" s="72" t="s">
        <v>19</v>
      </c>
      <c r="C11" s="46"/>
      <c r="D11" s="46">
        <f>SUM(D6:D10)</f>
        <v>1240</v>
      </c>
      <c r="E11" s="46"/>
      <c r="F11" s="46"/>
      <c r="G11" s="46"/>
      <c r="H11" s="46"/>
      <c r="I11" s="46"/>
      <c r="J11" s="46"/>
      <c r="K11" s="78">
        <f>SUM(K6:K10)</f>
        <v>0</v>
      </c>
      <c r="L11" s="79"/>
      <c r="M11" s="46"/>
      <c r="N11" s="46"/>
      <c r="O11" s="46"/>
      <c r="P11" s="46"/>
      <c r="Q11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744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745</v>
      </c>
      <c r="C6" s="36" t="s">
        <v>746</v>
      </c>
      <c r="D6" s="47">
        <v>1500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747</v>
      </c>
      <c r="C7" s="36" t="s">
        <v>748</v>
      </c>
      <c r="D7" s="47">
        <v>2000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749</v>
      </c>
      <c r="C8" s="36" t="s">
        <v>750</v>
      </c>
      <c r="D8" s="47">
        <v>1500</v>
      </c>
      <c r="E8" s="29" t="s">
        <v>50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751</v>
      </c>
      <c r="C9" s="36" t="s">
        <v>752</v>
      </c>
      <c r="D9" s="47">
        <v>1350</v>
      </c>
      <c r="E9" s="29" t="s">
        <v>50</v>
      </c>
      <c r="F9" s="83"/>
      <c r="G9" s="84"/>
      <c r="H9" s="51">
        <v>9.5</v>
      </c>
      <c r="I9" s="42">
        <f>ROUND(G9*H9/100,2)</f>
        <v>0</v>
      </c>
      <c r="J9" s="68">
        <f>ROUND(G9,2)+ROUND(I9,2)</f>
        <v>0</v>
      </c>
      <c r="K9" s="43">
        <f>ROUND(D9*J9,2)</f>
        <v>0</v>
      </c>
      <c r="L9" s="84"/>
      <c r="M9" s="43">
        <f>G9*L9</f>
        <v>0</v>
      </c>
      <c r="N9" s="55">
        <f>ROUND(M9+M9*H9/100,2)</f>
        <v>0</v>
      </c>
      <c r="O9" s="85"/>
      <c r="P9" s="85"/>
      <c r="Q9" s="85"/>
    </row>
    <row r="10" spans="1:17" x14ac:dyDescent="0.25">
      <c r="A10" s="49" t="str">
        <f>A5</f>
        <v>JK</v>
      </c>
      <c r="B10" s="72" t="s">
        <v>19</v>
      </c>
      <c r="C10" s="46"/>
      <c r="D10" s="46">
        <f>SUM(D6:D9)</f>
        <v>6350</v>
      </c>
      <c r="E10" s="46"/>
      <c r="F10" s="46"/>
      <c r="G10" s="46"/>
      <c r="H10" s="46"/>
      <c r="I10" s="46"/>
      <c r="J10" s="46"/>
      <c r="K10" s="78">
        <f>SUM(K6:K9)</f>
        <v>0</v>
      </c>
      <c r="L10" s="79"/>
      <c r="M10" s="46"/>
      <c r="N10" s="46"/>
      <c r="O10" s="46"/>
      <c r="P10" s="46"/>
      <c r="Q10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753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754</v>
      </c>
      <c r="C6" s="36" t="s">
        <v>49</v>
      </c>
      <c r="D6" s="47">
        <v>400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379</v>
      </c>
      <c r="C7" s="36" t="s">
        <v>308</v>
      </c>
      <c r="D7" s="47">
        <v>300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755</v>
      </c>
      <c r="C8" s="36" t="s">
        <v>230</v>
      </c>
      <c r="D8" s="47">
        <v>800</v>
      </c>
      <c r="E8" s="29" t="s">
        <v>50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1500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Normal="100" workbookViewId="0">
      <selection activeCell="D40" sqref="D40"/>
    </sheetView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756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757</v>
      </c>
      <c r="C6" s="36" t="s">
        <v>758</v>
      </c>
      <c r="D6" s="47">
        <v>500</v>
      </c>
      <c r="E6" s="29" t="s">
        <v>57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</f>
        <v>0</v>
      </c>
      <c r="N6" s="55">
        <f>ROUND(M6+M6*H6/100,2)</f>
        <v>0</v>
      </c>
      <c r="O6" s="85"/>
      <c r="P6" s="85"/>
      <c r="Q6" s="85"/>
    </row>
    <row r="7" spans="1:17" x14ac:dyDescent="0.25">
      <c r="A7" s="49" t="str">
        <f>A5</f>
        <v>JK</v>
      </c>
      <c r="B7" s="72" t="s">
        <v>19</v>
      </c>
      <c r="C7" s="46"/>
      <c r="D7" s="46">
        <f>SUM(D6:D6)</f>
        <v>500</v>
      </c>
      <c r="E7" s="46"/>
      <c r="F7" s="46"/>
      <c r="G7" s="46"/>
      <c r="H7" s="46"/>
      <c r="I7" s="46"/>
      <c r="J7" s="46"/>
      <c r="K7" s="78">
        <f>SUM(K6:K6)</f>
        <v>0</v>
      </c>
      <c r="L7" s="79"/>
      <c r="M7" s="46"/>
      <c r="N7" s="46"/>
      <c r="O7" s="46"/>
      <c r="P7" s="46"/>
      <c r="Q7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759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760</v>
      </c>
      <c r="C6" s="36" t="s">
        <v>312</v>
      </c>
      <c r="D6" s="47">
        <v>600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311</v>
      </c>
      <c r="C7" s="36" t="s">
        <v>312</v>
      </c>
      <c r="D7" s="47">
        <v>1000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334</v>
      </c>
      <c r="C8" s="36" t="s">
        <v>320</v>
      </c>
      <c r="D8" s="47">
        <v>200</v>
      </c>
      <c r="E8" s="29" t="s">
        <v>50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G8*L8</f>
        <v>0</v>
      </c>
      <c r="N8" s="55">
        <f>ROUND(M8+M8*H8/100,2)</f>
        <v>0</v>
      </c>
      <c r="O8" s="85"/>
      <c r="P8" s="85"/>
      <c r="Q8" s="85"/>
    </row>
    <row r="9" spans="1:17" x14ac:dyDescent="0.25">
      <c r="A9" s="49" t="str">
        <f>A5</f>
        <v>JK</v>
      </c>
      <c r="B9" s="72" t="s">
        <v>19</v>
      </c>
      <c r="C9" s="46"/>
      <c r="D9" s="46">
        <f>SUM(D6:D8)</f>
        <v>1800</v>
      </c>
      <c r="E9" s="46"/>
      <c r="F9" s="46"/>
      <c r="G9" s="46"/>
      <c r="H9" s="46"/>
      <c r="I9" s="46"/>
      <c r="J9" s="46"/>
      <c r="K9" s="78">
        <f>SUM(K6:K8)</f>
        <v>0</v>
      </c>
      <c r="L9" s="79"/>
      <c r="M9" s="46"/>
      <c r="N9" s="46"/>
      <c r="O9" s="46"/>
      <c r="P9" s="46"/>
      <c r="Q9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761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762</v>
      </c>
      <c r="C6" s="36" t="s">
        <v>763</v>
      </c>
      <c r="D6" s="47">
        <v>150</v>
      </c>
      <c r="E6" s="29" t="s">
        <v>57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764</v>
      </c>
      <c r="C7" s="36" t="s">
        <v>763</v>
      </c>
      <c r="D7" s="47">
        <v>150</v>
      </c>
      <c r="E7" s="29" t="s">
        <v>57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</f>
        <v>0</v>
      </c>
      <c r="N7" s="55">
        <f>ROUND(M7+M7*H7/100,2)</f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765</v>
      </c>
      <c r="C8" s="36" t="s">
        <v>763</v>
      </c>
      <c r="D8" s="47">
        <v>200</v>
      </c>
      <c r="E8" s="29" t="s">
        <v>57</v>
      </c>
      <c r="F8" s="83"/>
      <c r="G8" s="84"/>
      <c r="H8" s="51">
        <v>9.5</v>
      </c>
      <c r="I8" s="42">
        <f>ROUND(G8*H8/100,2)</f>
        <v>0</v>
      </c>
      <c r="J8" s="68">
        <f>ROUND(G8,2)+ROUND(I8,2)</f>
        <v>0</v>
      </c>
      <c r="K8" s="43">
        <f>ROUND(D8*J8,2)</f>
        <v>0</v>
      </c>
      <c r="L8" s="84"/>
      <c r="M8" s="43">
        <f>G8</f>
        <v>0</v>
      </c>
      <c r="N8" s="55">
        <f>ROUND(M8+M8*H8/100,2)</f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766</v>
      </c>
      <c r="C9" s="36" t="s">
        <v>763</v>
      </c>
      <c r="D9" s="47">
        <v>200</v>
      </c>
      <c r="E9" s="29" t="s">
        <v>57</v>
      </c>
      <c r="F9" s="83"/>
      <c r="G9" s="84"/>
      <c r="H9" s="51">
        <v>9.5</v>
      </c>
      <c r="I9" s="42">
        <f>ROUND(G9*H9/100,2)</f>
        <v>0</v>
      </c>
      <c r="J9" s="68">
        <f>ROUND(G9,2)+ROUND(I9,2)</f>
        <v>0</v>
      </c>
      <c r="K9" s="43">
        <f>ROUND(D9*J9,2)</f>
        <v>0</v>
      </c>
      <c r="L9" s="84"/>
      <c r="M9" s="43">
        <f>G9</f>
        <v>0</v>
      </c>
      <c r="N9" s="55">
        <f>ROUND(M9+M9*H9/100,2)</f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767</v>
      </c>
      <c r="C10" s="36" t="s">
        <v>469</v>
      </c>
      <c r="D10" s="47">
        <v>150</v>
      </c>
      <c r="E10" s="29" t="s">
        <v>87</v>
      </c>
      <c r="F10" s="83"/>
      <c r="G10" s="84"/>
      <c r="H10" s="51">
        <v>9.5</v>
      </c>
      <c r="I10" s="42">
        <f>ROUND(G10*H10/100,2)</f>
        <v>0</v>
      </c>
      <c r="J10" s="68">
        <f>ROUND(G10,2)+ROUND(I10,2)</f>
        <v>0</v>
      </c>
      <c r="K10" s="43">
        <f>ROUND(D10*J10,2)</f>
        <v>0</v>
      </c>
      <c r="L10" s="84"/>
      <c r="M10" s="43">
        <f>G10*L10</f>
        <v>0</v>
      </c>
      <c r="N10" s="55">
        <f>ROUND(M10+M10*H10/100,2)</f>
        <v>0</v>
      </c>
      <c r="O10" s="85"/>
      <c r="P10" s="85"/>
      <c r="Q10" s="85"/>
    </row>
    <row r="11" spans="1:17" x14ac:dyDescent="0.25">
      <c r="A11" s="49" t="str">
        <f>A5</f>
        <v>JK</v>
      </c>
      <c r="B11" s="72" t="s">
        <v>19</v>
      </c>
      <c r="C11" s="46"/>
      <c r="D11" s="46">
        <f>SUM(D6:D10)</f>
        <v>850</v>
      </c>
      <c r="E11" s="46"/>
      <c r="F11" s="46"/>
      <c r="G11" s="46"/>
      <c r="H11" s="46"/>
      <c r="I11" s="46"/>
      <c r="J11" s="46"/>
      <c r="K11" s="78">
        <f>SUM(K6:K10)</f>
        <v>0</v>
      </c>
      <c r="L11" s="79"/>
      <c r="M11" s="46"/>
      <c r="N11" s="46"/>
      <c r="O11" s="46"/>
      <c r="P11" s="46"/>
      <c r="Q11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opLeftCell="A34"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47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133</v>
      </c>
      <c r="C6" s="36" t="s">
        <v>49</v>
      </c>
      <c r="D6" s="47">
        <v>200</v>
      </c>
      <c r="E6" s="29" t="s">
        <v>50</v>
      </c>
      <c r="F6" s="83"/>
      <c r="G6" s="84"/>
      <c r="H6" s="51">
        <v>9.5</v>
      </c>
      <c r="I6" s="42">
        <f t="shared" ref="I6:I44" si="0">ROUND(G6*H6/100,2)</f>
        <v>0</v>
      </c>
      <c r="J6" s="68">
        <f t="shared" ref="J6:J44" si="1">ROUND(G6,2)+ROUND(I6,2)</f>
        <v>0</v>
      </c>
      <c r="K6" s="43">
        <f t="shared" ref="K6:K44" si="2">ROUND(D6*J6,2)</f>
        <v>0</v>
      </c>
      <c r="L6" s="84"/>
      <c r="M6" s="43">
        <f t="shared" ref="M6:M44" si="3">G6*L6</f>
        <v>0</v>
      </c>
      <c r="N6" s="55">
        <f t="shared" ref="N6:N44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134</v>
      </c>
      <c r="C7" s="36" t="s">
        <v>49</v>
      </c>
      <c r="D7" s="47">
        <v>600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135</v>
      </c>
      <c r="C8" s="36" t="s">
        <v>49</v>
      </c>
      <c r="D8" s="47">
        <v>50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136</v>
      </c>
      <c r="C9" s="36" t="s">
        <v>49</v>
      </c>
      <c r="D9" s="47">
        <v>300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137</v>
      </c>
      <c r="C10" s="36" t="s">
        <v>49</v>
      </c>
      <c r="D10" s="47">
        <v>200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138</v>
      </c>
      <c r="C11" s="36" t="s">
        <v>49</v>
      </c>
      <c r="D11" s="47">
        <v>350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139</v>
      </c>
      <c r="C12" s="36" t="s">
        <v>49</v>
      </c>
      <c r="D12" s="47">
        <v>600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140</v>
      </c>
      <c r="C13" s="36" t="s">
        <v>49</v>
      </c>
      <c r="D13" s="47">
        <v>20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141</v>
      </c>
      <c r="C14" s="36" t="s">
        <v>49</v>
      </c>
      <c r="D14" s="47">
        <v>40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142</v>
      </c>
      <c r="C15" s="36" t="s">
        <v>49</v>
      </c>
      <c r="D15" s="47">
        <v>150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143</v>
      </c>
      <c r="C16" s="36" t="s">
        <v>49</v>
      </c>
      <c r="D16" s="47">
        <v>100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144</v>
      </c>
      <c r="C17" s="36" t="s">
        <v>49</v>
      </c>
      <c r="D17" s="47">
        <v>220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145</v>
      </c>
      <c r="C18" s="36" t="s">
        <v>49</v>
      </c>
      <c r="D18" s="47">
        <v>1500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146</v>
      </c>
      <c r="C19" s="36" t="s">
        <v>147</v>
      </c>
      <c r="D19" s="47">
        <v>80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148</v>
      </c>
      <c r="C20" s="36" t="s">
        <v>49</v>
      </c>
      <c r="D20" s="47">
        <v>350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149</v>
      </c>
      <c r="C21" s="36" t="s">
        <v>49</v>
      </c>
      <c r="D21" s="47">
        <v>320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150</v>
      </c>
      <c r="C22" s="36" t="s">
        <v>49</v>
      </c>
      <c r="D22" s="47">
        <v>100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151</v>
      </c>
      <c r="C23" s="36" t="s">
        <v>49</v>
      </c>
      <c r="D23" s="47">
        <v>15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152</v>
      </c>
      <c r="C24" s="36" t="s">
        <v>49</v>
      </c>
      <c r="D24" s="47">
        <v>1800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153</v>
      </c>
      <c r="C25" s="36" t="s">
        <v>49</v>
      </c>
      <c r="D25" s="47">
        <v>300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154</v>
      </c>
      <c r="C26" s="36" t="s">
        <v>49</v>
      </c>
      <c r="D26" s="47">
        <v>650</v>
      </c>
      <c r="E26" s="29" t="s">
        <v>50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155</v>
      </c>
      <c r="C27" s="36" t="s">
        <v>49</v>
      </c>
      <c r="D27" s="47">
        <v>900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ht="15.75" thickBot="1" x14ac:dyDescent="0.3">
      <c r="A28" s="58">
        <v>23</v>
      </c>
      <c r="B28" s="71" t="s">
        <v>156</v>
      </c>
      <c r="C28" s="36" t="s">
        <v>157</v>
      </c>
      <c r="D28" s="47">
        <v>780</v>
      </c>
      <c r="E28" s="29" t="s">
        <v>50</v>
      </c>
      <c r="F28" s="83"/>
      <c r="G28" s="84"/>
      <c r="H28" s="51">
        <v>9.5</v>
      </c>
      <c r="I28" s="42">
        <f t="shared" si="0"/>
        <v>0</v>
      </c>
      <c r="J28" s="68">
        <f t="shared" si="1"/>
        <v>0</v>
      </c>
      <c r="K28" s="43">
        <f t="shared" si="2"/>
        <v>0</v>
      </c>
      <c r="L28" s="84"/>
      <c r="M28" s="43">
        <f t="shared" si="3"/>
        <v>0</v>
      </c>
      <c r="N28" s="55">
        <f t="shared" si="4"/>
        <v>0</v>
      </c>
      <c r="O28" s="85"/>
      <c r="P28" s="85"/>
      <c r="Q28" s="85"/>
    </row>
    <row r="29" spans="1:17" ht="15.75" thickBot="1" x14ac:dyDescent="0.3">
      <c r="A29" s="58">
        <v>24</v>
      </c>
      <c r="B29" s="71" t="s">
        <v>158</v>
      </c>
      <c r="C29" s="36" t="s">
        <v>49</v>
      </c>
      <c r="D29" s="47">
        <v>210</v>
      </c>
      <c r="E29" s="29" t="s">
        <v>50</v>
      </c>
      <c r="F29" s="83"/>
      <c r="G29" s="84"/>
      <c r="H29" s="51">
        <v>9.5</v>
      </c>
      <c r="I29" s="42">
        <f t="shared" si="0"/>
        <v>0</v>
      </c>
      <c r="J29" s="68">
        <f t="shared" si="1"/>
        <v>0</v>
      </c>
      <c r="K29" s="43">
        <f t="shared" si="2"/>
        <v>0</v>
      </c>
      <c r="L29" s="84"/>
      <c r="M29" s="43">
        <f t="shared" si="3"/>
        <v>0</v>
      </c>
      <c r="N29" s="55">
        <f t="shared" si="4"/>
        <v>0</v>
      </c>
      <c r="O29" s="85"/>
      <c r="P29" s="85"/>
      <c r="Q29" s="85"/>
    </row>
    <row r="30" spans="1:17" ht="15.75" thickBot="1" x14ac:dyDescent="0.3">
      <c r="A30" s="58">
        <v>25</v>
      </c>
      <c r="B30" s="71" t="s">
        <v>159</v>
      </c>
      <c r="C30" s="36" t="s">
        <v>157</v>
      </c>
      <c r="D30" s="47">
        <v>20</v>
      </c>
      <c r="E30" s="29" t="s">
        <v>50</v>
      </c>
      <c r="F30" s="83"/>
      <c r="G30" s="84"/>
      <c r="H30" s="51">
        <v>9.5</v>
      </c>
      <c r="I30" s="42">
        <f t="shared" si="0"/>
        <v>0</v>
      </c>
      <c r="J30" s="68">
        <f t="shared" si="1"/>
        <v>0</v>
      </c>
      <c r="K30" s="43">
        <f t="shared" si="2"/>
        <v>0</v>
      </c>
      <c r="L30" s="84"/>
      <c r="M30" s="43">
        <f t="shared" si="3"/>
        <v>0</v>
      </c>
      <c r="N30" s="55">
        <f t="shared" si="4"/>
        <v>0</v>
      </c>
      <c r="O30" s="85"/>
      <c r="P30" s="85"/>
      <c r="Q30" s="85"/>
    </row>
    <row r="31" spans="1:17" ht="15.75" thickBot="1" x14ac:dyDescent="0.3">
      <c r="A31" s="58">
        <v>26</v>
      </c>
      <c r="B31" s="71" t="s">
        <v>160</v>
      </c>
      <c r="C31" s="36" t="s">
        <v>49</v>
      </c>
      <c r="D31" s="47">
        <v>200</v>
      </c>
      <c r="E31" s="29" t="s">
        <v>50</v>
      </c>
      <c r="F31" s="83"/>
      <c r="G31" s="84"/>
      <c r="H31" s="51">
        <v>9.5</v>
      </c>
      <c r="I31" s="42">
        <f t="shared" si="0"/>
        <v>0</v>
      </c>
      <c r="J31" s="68">
        <f t="shared" si="1"/>
        <v>0</v>
      </c>
      <c r="K31" s="43">
        <f t="shared" si="2"/>
        <v>0</v>
      </c>
      <c r="L31" s="84"/>
      <c r="M31" s="43">
        <f t="shared" si="3"/>
        <v>0</v>
      </c>
      <c r="N31" s="55">
        <f t="shared" si="4"/>
        <v>0</v>
      </c>
      <c r="O31" s="85"/>
      <c r="P31" s="85"/>
      <c r="Q31" s="85"/>
    </row>
    <row r="32" spans="1:17" ht="15.75" thickBot="1" x14ac:dyDescent="0.3">
      <c r="A32" s="58">
        <v>27</v>
      </c>
      <c r="B32" s="71" t="s">
        <v>161</v>
      </c>
      <c r="C32" s="36" t="s">
        <v>49</v>
      </c>
      <c r="D32" s="47">
        <v>120</v>
      </c>
      <c r="E32" s="29" t="s">
        <v>50</v>
      </c>
      <c r="F32" s="83"/>
      <c r="G32" s="84"/>
      <c r="H32" s="51">
        <v>9.5</v>
      </c>
      <c r="I32" s="42">
        <f t="shared" si="0"/>
        <v>0</v>
      </c>
      <c r="J32" s="68">
        <f t="shared" si="1"/>
        <v>0</v>
      </c>
      <c r="K32" s="43">
        <f t="shared" si="2"/>
        <v>0</v>
      </c>
      <c r="L32" s="84"/>
      <c r="M32" s="43">
        <f t="shared" si="3"/>
        <v>0</v>
      </c>
      <c r="N32" s="55">
        <f t="shared" si="4"/>
        <v>0</v>
      </c>
      <c r="O32" s="85"/>
      <c r="P32" s="85"/>
      <c r="Q32" s="85"/>
    </row>
    <row r="33" spans="1:17" ht="15.75" thickBot="1" x14ac:dyDescent="0.3">
      <c r="A33" s="58">
        <v>28</v>
      </c>
      <c r="B33" s="71" t="s">
        <v>162</v>
      </c>
      <c r="C33" s="36" t="s">
        <v>157</v>
      </c>
      <c r="D33" s="47">
        <v>600</v>
      </c>
      <c r="E33" s="29" t="s">
        <v>50</v>
      </c>
      <c r="F33" s="83"/>
      <c r="G33" s="84"/>
      <c r="H33" s="51">
        <v>9.5</v>
      </c>
      <c r="I33" s="42">
        <f t="shared" si="0"/>
        <v>0</v>
      </c>
      <c r="J33" s="68">
        <f t="shared" si="1"/>
        <v>0</v>
      </c>
      <c r="K33" s="43">
        <f t="shared" si="2"/>
        <v>0</v>
      </c>
      <c r="L33" s="84"/>
      <c r="M33" s="43">
        <f t="shared" si="3"/>
        <v>0</v>
      </c>
      <c r="N33" s="55">
        <f t="shared" si="4"/>
        <v>0</v>
      </c>
      <c r="O33" s="85"/>
      <c r="P33" s="85"/>
      <c r="Q33" s="85"/>
    </row>
    <row r="34" spans="1:17" ht="15.75" thickBot="1" x14ac:dyDescent="0.3">
      <c r="A34" s="58">
        <v>29</v>
      </c>
      <c r="B34" s="71" t="s">
        <v>163</v>
      </c>
      <c r="C34" s="36" t="s">
        <v>157</v>
      </c>
      <c r="D34" s="47">
        <v>900</v>
      </c>
      <c r="E34" s="29" t="s">
        <v>50</v>
      </c>
      <c r="F34" s="83"/>
      <c r="G34" s="84"/>
      <c r="H34" s="51">
        <v>9.5</v>
      </c>
      <c r="I34" s="42">
        <f t="shared" si="0"/>
        <v>0</v>
      </c>
      <c r="J34" s="68">
        <f t="shared" si="1"/>
        <v>0</v>
      </c>
      <c r="K34" s="43">
        <f t="shared" si="2"/>
        <v>0</v>
      </c>
      <c r="L34" s="84"/>
      <c r="M34" s="43">
        <f t="shared" si="3"/>
        <v>0</v>
      </c>
      <c r="N34" s="55">
        <f t="shared" si="4"/>
        <v>0</v>
      </c>
      <c r="O34" s="85"/>
      <c r="P34" s="85"/>
      <c r="Q34" s="85"/>
    </row>
    <row r="35" spans="1:17" ht="15.75" thickBot="1" x14ac:dyDescent="0.3">
      <c r="A35" s="58">
        <v>30</v>
      </c>
      <c r="B35" s="71" t="s">
        <v>164</v>
      </c>
      <c r="C35" s="36" t="s">
        <v>49</v>
      </c>
      <c r="D35" s="47">
        <v>1300</v>
      </c>
      <c r="E35" s="29" t="s">
        <v>50</v>
      </c>
      <c r="F35" s="83"/>
      <c r="G35" s="84"/>
      <c r="H35" s="51">
        <v>9.5</v>
      </c>
      <c r="I35" s="42">
        <f t="shared" si="0"/>
        <v>0</v>
      </c>
      <c r="J35" s="68">
        <f t="shared" si="1"/>
        <v>0</v>
      </c>
      <c r="K35" s="43">
        <f t="shared" si="2"/>
        <v>0</v>
      </c>
      <c r="L35" s="84"/>
      <c r="M35" s="43">
        <f t="shared" si="3"/>
        <v>0</v>
      </c>
      <c r="N35" s="55">
        <f t="shared" si="4"/>
        <v>0</v>
      </c>
      <c r="O35" s="85"/>
      <c r="P35" s="85"/>
      <c r="Q35" s="85"/>
    </row>
    <row r="36" spans="1:17" ht="15.75" thickBot="1" x14ac:dyDescent="0.3">
      <c r="A36" s="58">
        <v>31</v>
      </c>
      <c r="B36" s="71" t="s">
        <v>165</v>
      </c>
      <c r="C36" s="36" t="s">
        <v>49</v>
      </c>
      <c r="D36" s="47">
        <v>1300</v>
      </c>
      <c r="E36" s="29" t="s">
        <v>50</v>
      </c>
      <c r="F36" s="83"/>
      <c r="G36" s="84"/>
      <c r="H36" s="51">
        <v>9.5</v>
      </c>
      <c r="I36" s="42">
        <f t="shared" si="0"/>
        <v>0</v>
      </c>
      <c r="J36" s="68">
        <f t="shared" si="1"/>
        <v>0</v>
      </c>
      <c r="K36" s="43">
        <f t="shared" si="2"/>
        <v>0</v>
      </c>
      <c r="L36" s="84"/>
      <c r="M36" s="43">
        <f t="shared" si="3"/>
        <v>0</v>
      </c>
      <c r="N36" s="55">
        <f t="shared" si="4"/>
        <v>0</v>
      </c>
      <c r="O36" s="85"/>
      <c r="P36" s="85"/>
      <c r="Q36" s="85"/>
    </row>
    <row r="37" spans="1:17" ht="15.75" thickBot="1" x14ac:dyDescent="0.3">
      <c r="A37" s="58">
        <v>32</v>
      </c>
      <c r="B37" s="71" t="s">
        <v>166</v>
      </c>
      <c r="C37" s="36" t="s">
        <v>49</v>
      </c>
      <c r="D37" s="47">
        <v>200</v>
      </c>
      <c r="E37" s="29" t="s">
        <v>50</v>
      </c>
      <c r="F37" s="83"/>
      <c r="G37" s="84"/>
      <c r="H37" s="51">
        <v>9.5</v>
      </c>
      <c r="I37" s="42">
        <f t="shared" si="0"/>
        <v>0</v>
      </c>
      <c r="J37" s="68">
        <f t="shared" si="1"/>
        <v>0</v>
      </c>
      <c r="K37" s="43">
        <f t="shared" si="2"/>
        <v>0</v>
      </c>
      <c r="L37" s="84"/>
      <c r="M37" s="43">
        <f t="shared" si="3"/>
        <v>0</v>
      </c>
      <c r="N37" s="55">
        <f t="shared" si="4"/>
        <v>0</v>
      </c>
      <c r="O37" s="85"/>
      <c r="P37" s="85"/>
      <c r="Q37" s="85"/>
    </row>
    <row r="38" spans="1:17" ht="15.75" thickBot="1" x14ac:dyDescent="0.3">
      <c r="A38" s="58">
        <v>33</v>
      </c>
      <c r="B38" s="71" t="s">
        <v>167</v>
      </c>
      <c r="C38" s="36" t="s">
        <v>49</v>
      </c>
      <c r="D38" s="47">
        <v>2500</v>
      </c>
      <c r="E38" s="29" t="s">
        <v>50</v>
      </c>
      <c r="F38" s="83"/>
      <c r="G38" s="84"/>
      <c r="H38" s="51">
        <v>9.5</v>
      </c>
      <c r="I38" s="42">
        <f t="shared" si="0"/>
        <v>0</v>
      </c>
      <c r="J38" s="68">
        <f t="shared" si="1"/>
        <v>0</v>
      </c>
      <c r="K38" s="43">
        <f t="shared" si="2"/>
        <v>0</v>
      </c>
      <c r="L38" s="84"/>
      <c r="M38" s="43">
        <f t="shared" si="3"/>
        <v>0</v>
      </c>
      <c r="N38" s="55">
        <f t="shared" si="4"/>
        <v>0</v>
      </c>
      <c r="O38" s="85"/>
      <c r="P38" s="85"/>
      <c r="Q38" s="85"/>
    </row>
    <row r="39" spans="1:17" ht="15.75" thickBot="1" x14ac:dyDescent="0.3">
      <c r="A39" s="58">
        <v>34</v>
      </c>
      <c r="B39" s="71" t="s">
        <v>168</v>
      </c>
      <c r="C39" s="36" t="s">
        <v>49</v>
      </c>
      <c r="D39" s="47">
        <v>1000</v>
      </c>
      <c r="E39" s="29" t="s">
        <v>50</v>
      </c>
      <c r="F39" s="83"/>
      <c r="G39" s="84"/>
      <c r="H39" s="51">
        <v>9.5</v>
      </c>
      <c r="I39" s="42">
        <f t="shared" si="0"/>
        <v>0</v>
      </c>
      <c r="J39" s="68">
        <f t="shared" si="1"/>
        <v>0</v>
      </c>
      <c r="K39" s="43">
        <f t="shared" si="2"/>
        <v>0</v>
      </c>
      <c r="L39" s="84"/>
      <c r="M39" s="43">
        <f t="shared" si="3"/>
        <v>0</v>
      </c>
      <c r="N39" s="55">
        <f t="shared" si="4"/>
        <v>0</v>
      </c>
      <c r="O39" s="85"/>
      <c r="P39" s="85"/>
      <c r="Q39" s="85"/>
    </row>
    <row r="40" spans="1:17" ht="15.75" thickBot="1" x14ac:dyDescent="0.3">
      <c r="A40" s="58">
        <v>35</v>
      </c>
      <c r="B40" s="71" t="s">
        <v>169</v>
      </c>
      <c r="C40" s="36" t="s">
        <v>49</v>
      </c>
      <c r="D40" s="47">
        <v>1000</v>
      </c>
      <c r="E40" s="29" t="s">
        <v>50</v>
      </c>
      <c r="F40" s="83"/>
      <c r="G40" s="84"/>
      <c r="H40" s="51">
        <v>9.5</v>
      </c>
      <c r="I40" s="42">
        <f t="shared" si="0"/>
        <v>0</v>
      </c>
      <c r="J40" s="68">
        <f t="shared" si="1"/>
        <v>0</v>
      </c>
      <c r="K40" s="43">
        <f t="shared" si="2"/>
        <v>0</v>
      </c>
      <c r="L40" s="84"/>
      <c r="M40" s="43">
        <f t="shared" si="3"/>
        <v>0</v>
      </c>
      <c r="N40" s="55">
        <f t="shared" si="4"/>
        <v>0</v>
      </c>
      <c r="O40" s="85"/>
      <c r="P40" s="85"/>
      <c r="Q40" s="85"/>
    </row>
    <row r="41" spans="1:17" ht="15.75" thickBot="1" x14ac:dyDescent="0.3">
      <c r="A41" s="58">
        <v>36</v>
      </c>
      <c r="B41" s="71" t="s">
        <v>170</v>
      </c>
      <c r="C41" s="36" t="s">
        <v>49</v>
      </c>
      <c r="D41" s="47">
        <v>60</v>
      </c>
      <c r="E41" s="29" t="s">
        <v>50</v>
      </c>
      <c r="F41" s="83"/>
      <c r="G41" s="84"/>
      <c r="H41" s="51">
        <v>9.5</v>
      </c>
      <c r="I41" s="42">
        <f t="shared" si="0"/>
        <v>0</v>
      </c>
      <c r="J41" s="68">
        <f t="shared" si="1"/>
        <v>0</v>
      </c>
      <c r="K41" s="43">
        <f t="shared" si="2"/>
        <v>0</v>
      </c>
      <c r="L41" s="84"/>
      <c r="M41" s="43">
        <f t="shared" si="3"/>
        <v>0</v>
      </c>
      <c r="N41" s="55">
        <f t="shared" si="4"/>
        <v>0</v>
      </c>
      <c r="O41" s="85"/>
      <c r="P41" s="85"/>
      <c r="Q41" s="85"/>
    </row>
    <row r="42" spans="1:17" ht="15.75" thickBot="1" x14ac:dyDescent="0.3">
      <c r="A42" s="58">
        <v>37</v>
      </c>
      <c r="B42" s="71" t="s">
        <v>171</v>
      </c>
      <c r="C42" s="36" t="s">
        <v>49</v>
      </c>
      <c r="D42" s="47">
        <v>30</v>
      </c>
      <c r="E42" s="29" t="s">
        <v>50</v>
      </c>
      <c r="F42" s="83"/>
      <c r="G42" s="84"/>
      <c r="H42" s="51">
        <v>9.5</v>
      </c>
      <c r="I42" s="42">
        <f t="shared" si="0"/>
        <v>0</v>
      </c>
      <c r="J42" s="68">
        <f t="shared" si="1"/>
        <v>0</v>
      </c>
      <c r="K42" s="43">
        <f t="shared" si="2"/>
        <v>0</v>
      </c>
      <c r="L42" s="84"/>
      <c r="M42" s="43">
        <f t="shared" si="3"/>
        <v>0</v>
      </c>
      <c r="N42" s="55">
        <f t="shared" si="4"/>
        <v>0</v>
      </c>
      <c r="O42" s="85"/>
      <c r="P42" s="85"/>
      <c r="Q42" s="85"/>
    </row>
    <row r="43" spans="1:17" ht="15.75" thickBot="1" x14ac:dyDescent="0.3">
      <c r="A43" s="58">
        <v>38</v>
      </c>
      <c r="B43" s="71" t="s">
        <v>172</v>
      </c>
      <c r="C43" s="36" t="s">
        <v>49</v>
      </c>
      <c r="D43" s="47">
        <v>90</v>
      </c>
      <c r="E43" s="29" t="s">
        <v>50</v>
      </c>
      <c r="F43" s="83"/>
      <c r="G43" s="84"/>
      <c r="H43" s="51">
        <v>9.5</v>
      </c>
      <c r="I43" s="42">
        <f t="shared" si="0"/>
        <v>0</v>
      </c>
      <c r="J43" s="68">
        <f t="shared" si="1"/>
        <v>0</v>
      </c>
      <c r="K43" s="43">
        <f t="shared" si="2"/>
        <v>0</v>
      </c>
      <c r="L43" s="84"/>
      <c r="M43" s="43">
        <f t="shared" si="3"/>
        <v>0</v>
      </c>
      <c r="N43" s="55">
        <f t="shared" si="4"/>
        <v>0</v>
      </c>
      <c r="O43" s="85"/>
      <c r="P43" s="85"/>
      <c r="Q43" s="85"/>
    </row>
    <row r="44" spans="1:17" ht="15.75" thickBot="1" x14ac:dyDescent="0.3">
      <c r="A44" s="58">
        <v>39</v>
      </c>
      <c r="B44" s="71" t="s">
        <v>173</v>
      </c>
      <c r="C44" s="36" t="s">
        <v>49</v>
      </c>
      <c r="D44" s="47">
        <v>15</v>
      </c>
      <c r="E44" s="29" t="s">
        <v>50</v>
      </c>
      <c r="F44" s="83"/>
      <c r="G44" s="84"/>
      <c r="H44" s="51">
        <v>9.5</v>
      </c>
      <c r="I44" s="42">
        <f t="shared" si="0"/>
        <v>0</v>
      </c>
      <c r="J44" s="68">
        <f t="shared" si="1"/>
        <v>0</v>
      </c>
      <c r="K44" s="43">
        <f t="shared" si="2"/>
        <v>0</v>
      </c>
      <c r="L44" s="84"/>
      <c r="M44" s="43">
        <f t="shared" si="3"/>
        <v>0</v>
      </c>
      <c r="N44" s="55">
        <f t="shared" si="4"/>
        <v>0</v>
      </c>
      <c r="O44" s="85"/>
      <c r="P44" s="85"/>
      <c r="Q44" s="85"/>
    </row>
    <row r="45" spans="1:17" x14ac:dyDescent="0.25">
      <c r="A45" s="49" t="str">
        <f>A5</f>
        <v>JK</v>
      </c>
      <c r="B45" s="72" t="s">
        <v>19</v>
      </c>
      <c r="C45" s="46"/>
      <c r="D45" s="46">
        <f>SUM(D6:D44)</f>
        <v>19170</v>
      </c>
      <c r="E45" s="46"/>
      <c r="F45" s="46"/>
      <c r="G45" s="46"/>
      <c r="H45" s="46"/>
      <c r="I45" s="46"/>
      <c r="J45" s="46"/>
      <c r="K45" s="78">
        <f>SUM(K6:K44)</f>
        <v>0</v>
      </c>
      <c r="L45" s="79"/>
      <c r="M45" s="46"/>
      <c r="N45" s="46"/>
      <c r="O45" s="46"/>
      <c r="P45" s="46"/>
      <c r="Q45" s="46"/>
    </row>
    <row r="47" spans="1:17" ht="15.75" thickBot="1" x14ac:dyDescent="0.3">
      <c r="A47" s="50" t="s">
        <v>98</v>
      </c>
      <c r="B47" s="70" t="s">
        <v>174</v>
      </c>
      <c r="C47" s="70"/>
      <c r="D47" s="70"/>
      <c r="E47" s="70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17" ht="15.75" thickBot="1" x14ac:dyDescent="0.3">
      <c r="A48" s="58">
        <v>1</v>
      </c>
      <c r="B48" s="71" t="s">
        <v>175</v>
      </c>
      <c r="C48" s="36" t="s">
        <v>49</v>
      </c>
      <c r="D48" s="47">
        <v>1800</v>
      </c>
      <c r="E48" s="29" t="s">
        <v>50</v>
      </c>
      <c r="F48" s="83"/>
      <c r="G48" s="84"/>
      <c r="H48" s="51">
        <v>9.5</v>
      </c>
      <c r="I48" s="42">
        <f>ROUND(G48*H48/100,2)</f>
        <v>0</v>
      </c>
      <c r="J48" s="68">
        <f>ROUND(G48,2)+ROUND(I48,2)</f>
        <v>0</v>
      </c>
      <c r="K48" s="43">
        <f>ROUND(D48*J48,2)</f>
        <v>0</v>
      </c>
      <c r="L48" s="84"/>
      <c r="M48" s="43">
        <f>G48*L48</f>
        <v>0</v>
      </c>
      <c r="N48" s="55">
        <f>ROUND(M48+M48*H48/100,2)</f>
        <v>0</v>
      </c>
      <c r="O48" s="85"/>
      <c r="P48" s="85"/>
      <c r="Q48" s="85"/>
    </row>
    <row r="49" spans="1:17" ht="15.75" thickBot="1" x14ac:dyDescent="0.3">
      <c r="A49" s="58">
        <v>2</v>
      </c>
      <c r="B49" s="71" t="s">
        <v>176</v>
      </c>
      <c r="C49" s="36" t="s">
        <v>49</v>
      </c>
      <c r="D49" s="47">
        <v>350</v>
      </c>
      <c r="E49" s="29" t="s">
        <v>50</v>
      </c>
      <c r="F49" s="83"/>
      <c r="G49" s="84"/>
      <c r="H49" s="51">
        <v>9.5</v>
      </c>
      <c r="I49" s="42">
        <f>ROUND(G49*H49/100,2)</f>
        <v>0</v>
      </c>
      <c r="J49" s="68">
        <f>ROUND(G49,2)+ROUND(I49,2)</f>
        <v>0</v>
      </c>
      <c r="K49" s="43">
        <f>ROUND(D49*J49,2)</f>
        <v>0</v>
      </c>
      <c r="L49" s="84"/>
      <c r="M49" s="43">
        <f>G49*L49</f>
        <v>0</v>
      </c>
      <c r="N49" s="55">
        <f>ROUND(M49+M49*H49/100,2)</f>
        <v>0</v>
      </c>
      <c r="O49" s="85"/>
      <c r="P49" s="85"/>
      <c r="Q49" s="85"/>
    </row>
    <row r="50" spans="1:17" ht="15.75" thickBot="1" x14ac:dyDescent="0.3">
      <c r="A50" s="58">
        <v>3</v>
      </c>
      <c r="B50" s="71" t="s">
        <v>177</v>
      </c>
      <c r="C50" s="36" t="s">
        <v>178</v>
      </c>
      <c r="D50" s="47">
        <v>30</v>
      </c>
      <c r="E50" s="29" t="s">
        <v>50</v>
      </c>
      <c r="F50" s="83"/>
      <c r="G50" s="84"/>
      <c r="H50" s="51">
        <v>9.5</v>
      </c>
      <c r="I50" s="42">
        <f>ROUND(G50*H50/100,2)</f>
        <v>0</v>
      </c>
      <c r="J50" s="68">
        <f>ROUND(G50,2)+ROUND(I50,2)</f>
        <v>0</v>
      </c>
      <c r="K50" s="43">
        <f>ROUND(D50*J50,2)</f>
        <v>0</v>
      </c>
      <c r="L50" s="84"/>
      <c r="M50" s="43">
        <f>G50*L50</f>
        <v>0</v>
      </c>
      <c r="N50" s="55">
        <f>ROUND(M50+M50*H50/100,2)</f>
        <v>0</v>
      </c>
      <c r="O50" s="85"/>
      <c r="P50" s="85"/>
      <c r="Q50" s="85"/>
    </row>
    <row r="51" spans="1:17" x14ac:dyDescent="0.25">
      <c r="A51" s="49" t="str">
        <f>A47</f>
        <v>JE</v>
      </c>
      <c r="B51" s="72" t="s">
        <v>19</v>
      </c>
      <c r="C51" s="46"/>
      <c r="D51" s="46">
        <f>SUM(D48:D50)</f>
        <v>2180</v>
      </c>
      <c r="E51" s="46"/>
      <c r="F51" s="46"/>
      <c r="G51" s="46"/>
      <c r="H51" s="46"/>
      <c r="I51" s="46"/>
      <c r="J51" s="46"/>
      <c r="K51" s="78">
        <f>SUM(K48:K50)</f>
        <v>0</v>
      </c>
      <c r="L51" s="79"/>
      <c r="M51" s="46"/>
      <c r="N51" s="46"/>
      <c r="O51" s="46"/>
      <c r="P51" s="46"/>
      <c r="Q51" s="46"/>
    </row>
    <row r="53" spans="1:17" ht="15.75" thickBot="1" x14ac:dyDescent="0.3">
      <c r="A53" s="50" t="s">
        <v>107</v>
      </c>
      <c r="B53" s="70" t="s">
        <v>179</v>
      </c>
      <c r="C53" s="70"/>
      <c r="D53" s="70"/>
      <c r="E53" s="70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7" ht="15.75" thickBot="1" x14ac:dyDescent="0.3">
      <c r="A54" s="58">
        <v>1</v>
      </c>
      <c r="B54" s="71" t="s">
        <v>180</v>
      </c>
      <c r="C54" s="36" t="s">
        <v>49</v>
      </c>
      <c r="D54" s="47">
        <v>960</v>
      </c>
      <c r="E54" s="29" t="s">
        <v>50</v>
      </c>
      <c r="F54" s="83"/>
      <c r="G54" s="84"/>
      <c r="H54" s="51">
        <v>9.5</v>
      </c>
      <c r="I54" s="42">
        <f t="shared" ref="I54:I61" si="5">ROUND(G54*H54/100,2)</f>
        <v>0</v>
      </c>
      <c r="J54" s="68">
        <f t="shared" ref="J54:J61" si="6">ROUND(G54,2)+ROUND(I54,2)</f>
        <v>0</v>
      </c>
      <c r="K54" s="43">
        <f t="shared" ref="K54:K61" si="7">ROUND(D54*J54,2)</f>
        <v>0</v>
      </c>
      <c r="L54" s="84"/>
      <c r="M54" s="43">
        <f t="shared" ref="M54:M61" si="8">G54*L54</f>
        <v>0</v>
      </c>
      <c r="N54" s="55">
        <f t="shared" ref="N54:N61" si="9">ROUND(M54+M54*H54/100,2)</f>
        <v>0</v>
      </c>
      <c r="O54" s="85"/>
      <c r="P54" s="85"/>
      <c r="Q54" s="85"/>
    </row>
    <row r="55" spans="1:17" ht="15.75" thickBot="1" x14ac:dyDescent="0.3">
      <c r="A55" s="58">
        <v>2</v>
      </c>
      <c r="B55" s="71" t="s">
        <v>181</v>
      </c>
      <c r="C55" s="36" t="s">
        <v>49</v>
      </c>
      <c r="D55" s="47">
        <v>250</v>
      </c>
      <c r="E55" s="29" t="s">
        <v>50</v>
      </c>
      <c r="F55" s="83"/>
      <c r="G55" s="84"/>
      <c r="H55" s="51">
        <v>9.5</v>
      </c>
      <c r="I55" s="42">
        <f t="shared" si="5"/>
        <v>0</v>
      </c>
      <c r="J55" s="68">
        <f t="shared" si="6"/>
        <v>0</v>
      </c>
      <c r="K55" s="43">
        <f t="shared" si="7"/>
        <v>0</v>
      </c>
      <c r="L55" s="84"/>
      <c r="M55" s="43">
        <f t="shared" si="8"/>
        <v>0</v>
      </c>
      <c r="N55" s="55">
        <f t="shared" si="9"/>
        <v>0</v>
      </c>
      <c r="O55" s="85"/>
      <c r="P55" s="85"/>
      <c r="Q55" s="85"/>
    </row>
    <row r="56" spans="1:17" ht="15.75" thickBot="1" x14ac:dyDescent="0.3">
      <c r="A56" s="58">
        <v>3</v>
      </c>
      <c r="B56" s="71" t="s">
        <v>158</v>
      </c>
      <c r="C56" s="36" t="s">
        <v>49</v>
      </c>
      <c r="D56" s="47">
        <v>100</v>
      </c>
      <c r="E56" s="29" t="s">
        <v>50</v>
      </c>
      <c r="F56" s="83"/>
      <c r="G56" s="84"/>
      <c r="H56" s="51">
        <v>9.5</v>
      </c>
      <c r="I56" s="42">
        <f t="shared" si="5"/>
        <v>0</v>
      </c>
      <c r="J56" s="68">
        <f t="shared" si="6"/>
        <v>0</v>
      </c>
      <c r="K56" s="43">
        <f t="shared" si="7"/>
        <v>0</v>
      </c>
      <c r="L56" s="84"/>
      <c r="M56" s="43">
        <f t="shared" si="8"/>
        <v>0</v>
      </c>
      <c r="N56" s="55">
        <f t="shared" si="9"/>
        <v>0</v>
      </c>
      <c r="O56" s="85"/>
      <c r="P56" s="85"/>
      <c r="Q56" s="85"/>
    </row>
    <row r="57" spans="1:17" ht="15.75" thickBot="1" x14ac:dyDescent="0.3">
      <c r="A57" s="58">
        <v>4</v>
      </c>
      <c r="B57" s="71" t="s">
        <v>182</v>
      </c>
      <c r="C57" s="36" t="s">
        <v>49</v>
      </c>
      <c r="D57" s="47">
        <v>500</v>
      </c>
      <c r="E57" s="29" t="s">
        <v>50</v>
      </c>
      <c r="F57" s="83"/>
      <c r="G57" s="84"/>
      <c r="H57" s="51">
        <v>9.5</v>
      </c>
      <c r="I57" s="42">
        <f t="shared" si="5"/>
        <v>0</v>
      </c>
      <c r="J57" s="68">
        <f t="shared" si="6"/>
        <v>0</v>
      </c>
      <c r="K57" s="43">
        <f t="shared" si="7"/>
        <v>0</v>
      </c>
      <c r="L57" s="84"/>
      <c r="M57" s="43">
        <f t="shared" si="8"/>
        <v>0</v>
      </c>
      <c r="N57" s="55">
        <f t="shared" si="9"/>
        <v>0</v>
      </c>
      <c r="O57" s="85"/>
      <c r="P57" s="85"/>
      <c r="Q57" s="85"/>
    </row>
    <row r="58" spans="1:17" ht="15.75" thickBot="1" x14ac:dyDescent="0.3">
      <c r="A58" s="58">
        <v>5</v>
      </c>
      <c r="B58" s="71" t="s">
        <v>183</v>
      </c>
      <c r="C58" s="36" t="s">
        <v>49</v>
      </c>
      <c r="D58" s="47">
        <v>180</v>
      </c>
      <c r="E58" s="29" t="s">
        <v>50</v>
      </c>
      <c r="F58" s="83"/>
      <c r="G58" s="84"/>
      <c r="H58" s="51">
        <v>9.5</v>
      </c>
      <c r="I58" s="42">
        <f t="shared" si="5"/>
        <v>0</v>
      </c>
      <c r="J58" s="68">
        <f t="shared" si="6"/>
        <v>0</v>
      </c>
      <c r="K58" s="43">
        <f t="shared" si="7"/>
        <v>0</v>
      </c>
      <c r="L58" s="84"/>
      <c r="M58" s="43">
        <f t="shared" si="8"/>
        <v>0</v>
      </c>
      <c r="N58" s="55">
        <f t="shared" si="9"/>
        <v>0</v>
      </c>
      <c r="O58" s="85"/>
      <c r="P58" s="85"/>
      <c r="Q58" s="85"/>
    </row>
    <row r="59" spans="1:17" ht="15.75" thickBot="1" x14ac:dyDescent="0.3">
      <c r="A59" s="58">
        <v>6</v>
      </c>
      <c r="B59" s="71" t="s">
        <v>184</v>
      </c>
      <c r="C59" s="36" t="s">
        <v>49</v>
      </c>
      <c r="D59" s="47">
        <v>2000</v>
      </c>
      <c r="E59" s="29" t="s">
        <v>50</v>
      </c>
      <c r="F59" s="83"/>
      <c r="G59" s="84"/>
      <c r="H59" s="51">
        <v>9.5</v>
      </c>
      <c r="I59" s="42">
        <f t="shared" si="5"/>
        <v>0</v>
      </c>
      <c r="J59" s="68">
        <f t="shared" si="6"/>
        <v>0</v>
      </c>
      <c r="K59" s="43">
        <f t="shared" si="7"/>
        <v>0</v>
      </c>
      <c r="L59" s="84"/>
      <c r="M59" s="43">
        <f t="shared" si="8"/>
        <v>0</v>
      </c>
      <c r="N59" s="55">
        <f t="shared" si="9"/>
        <v>0</v>
      </c>
      <c r="O59" s="85"/>
      <c r="P59" s="85"/>
      <c r="Q59" s="85"/>
    </row>
    <row r="60" spans="1:17" ht="15.75" thickBot="1" x14ac:dyDescent="0.3">
      <c r="A60" s="58">
        <v>7</v>
      </c>
      <c r="B60" s="71" t="s">
        <v>160</v>
      </c>
      <c r="C60" s="36" t="s">
        <v>49</v>
      </c>
      <c r="D60" s="47">
        <v>500</v>
      </c>
      <c r="E60" s="29" t="s">
        <v>50</v>
      </c>
      <c r="F60" s="83"/>
      <c r="G60" s="84"/>
      <c r="H60" s="51">
        <v>9.5</v>
      </c>
      <c r="I60" s="42">
        <f t="shared" si="5"/>
        <v>0</v>
      </c>
      <c r="J60" s="68">
        <f t="shared" si="6"/>
        <v>0</v>
      </c>
      <c r="K60" s="43">
        <f t="shared" si="7"/>
        <v>0</v>
      </c>
      <c r="L60" s="84"/>
      <c r="M60" s="43">
        <f t="shared" si="8"/>
        <v>0</v>
      </c>
      <c r="N60" s="55">
        <f t="shared" si="9"/>
        <v>0</v>
      </c>
      <c r="O60" s="85"/>
      <c r="P60" s="85"/>
      <c r="Q60" s="85"/>
    </row>
    <row r="61" spans="1:17" ht="15.75" thickBot="1" x14ac:dyDescent="0.3">
      <c r="A61" s="58">
        <v>8</v>
      </c>
      <c r="B61" s="71" t="s">
        <v>185</v>
      </c>
      <c r="C61" s="36" t="s">
        <v>49</v>
      </c>
      <c r="D61" s="47">
        <v>280</v>
      </c>
      <c r="E61" s="29" t="s">
        <v>50</v>
      </c>
      <c r="F61" s="83"/>
      <c r="G61" s="84"/>
      <c r="H61" s="51">
        <v>9.5</v>
      </c>
      <c r="I61" s="42">
        <f t="shared" si="5"/>
        <v>0</v>
      </c>
      <c r="J61" s="68">
        <f t="shared" si="6"/>
        <v>0</v>
      </c>
      <c r="K61" s="43">
        <f t="shared" si="7"/>
        <v>0</v>
      </c>
      <c r="L61" s="84"/>
      <c r="M61" s="43">
        <f t="shared" si="8"/>
        <v>0</v>
      </c>
      <c r="N61" s="55">
        <f t="shared" si="9"/>
        <v>0</v>
      </c>
      <c r="O61" s="85"/>
      <c r="P61" s="85"/>
      <c r="Q61" s="85"/>
    </row>
    <row r="62" spans="1:17" x14ac:dyDescent="0.25">
      <c r="A62" s="49" t="str">
        <f>A53</f>
        <v>JS</v>
      </c>
      <c r="B62" s="72" t="s">
        <v>19</v>
      </c>
      <c r="C62" s="46"/>
      <c r="D62" s="46">
        <f>SUM(D54:D61)</f>
        <v>4770</v>
      </c>
      <c r="E62" s="46"/>
      <c r="F62" s="46"/>
      <c r="G62" s="46"/>
      <c r="H62" s="46"/>
      <c r="I62" s="46"/>
      <c r="J62" s="46"/>
      <c r="K62" s="78">
        <f>SUM(K54:K61)</f>
        <v>0</v>
      </c>
      <c r="L62" s="79"/>
      <c r="M62" s="46"/>
      <c r="N62" s="46"/>
      <c r="O62" s="46"/>
      <c r="P62" s="46"/>
      <c r="Q6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768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769</v>
      </c>
      <c r="C6" s="36" t="s">
        <v>49</v>
      </c>
      <c r="D6" s="47">
        <v>400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770</v>
      </c>
      <c r="C7" s="36" t="s">
        <v>49</v>
      </c>
      <c r="D7" s="47">
        <v>400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x14ac:dyDescent="0.25">
      <c r="A8" s="49" t="str">
        <f>A5</f>
        <v>JK</v>
      </c>
      <c r="B8" s="72" t="s">
        <v>19</v>
      </c>
      <c r="C8" s="46"/>
      <c r="D8" s="46">
        <f>SUM(D6:D7)</f>
        <v>800</v>
      </c>
      <c r="E8" s="46"/>
      <c r="F8" s="46"/>
      <c r="G8" s="46"/>
      <c r="H8" s="46"/>
      <c r="I8" s="46"/>
      <c r="J8" s="46"/>
      <c r="K8" s="78">
        <f>SUM(K6:K7)</f>
        <v>0</v>
      </c>
      <c r="L8" s="79"/>
      <c r="M8" s="46"/>
      <c r="N8" s="46"/>
      <c r="O8" s="46"/>
      <c r="P8" s="46"/>
      <c r="Q8" s="46"/>
    </row>
    <row r="10" spans="1:17" ht="15.75" thickBot="1" x14ac:dyDescent="0.3">
      <c r="A10" s="50" t="s">
        <v>98</v>
      </c>
      <c r="B10" s="70" t="s">
        <v>771</v>
      </c>
      <c r="C10" s="70"/>
      <c r="D10" s="70"/>
      <c r="E10" s="70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.75" thickBot="1" x14ac:dyDescent="0.3">
      <c r="A11" s="58">
        <v>1</v>
      </c>
      <c r="B11" s="71" t="s">
        <v>769</v>
      </c>
      <c r="C11" s="36" t="s">
        <v>49</v>
      </c>
      <c r="D11" s="47">
        <v>600</v>
      </c>
      <c r="E11" s="29" t="s">
        <v>50</v>
      </c>
      <c r="F11" s="83"/>
      <c r="G11" s="84"/>
      <c r="H11" s="51">
        <v>9.5</v>
      </c>
      <c r="I11" s="42">
        <f>ROUND(G11*H11/100,2)</f>
        <v>0</v>
      </c>
      <c r="J11" s="68">
        <f>ROUND(G11,2)+ROUND(I11,2)</f>
        <v>0</v>
      </c>
      <c r="K11" s="43">
        <f>ROUND(D11*J11,2)</f>
        <v>0</v>
      </c>
      <c r="L11" s="84"/>
      <c r="M11" s="43">
        <f>G11*L11</f>
        <v>0</v>
      </c>
      <c r="N11" s="55">
        <f>ROUND(M11+M11*H11/100,2)</f>
        <v>0</v>
      </c>
      <c r="O11" s="85"/>
      <c r="P11" s="85"/>
      <c r="Q11" s="85"/>
    </row>
    <row r="12" spans="1:17" x14ac:dyDescent="0.25">
      <c r="A12" s="49" t="str">
        <f>A10</f>
        <v>JE</v>
      </c>
      <c r="B12" s="72" t="s">
        <v>19</v>
      </c>
      <c r="C12" s="46"/>
      <c r="D12" s="46">
        <f>SUM(D11:D11)</f>
        <v>600</v>
      </c>
      <c r="E12" s="46"/>
      <c r="F12" s="46"/>
      <c r="G12" s="46"/>
      <c r="H12" s="46"/>
      <c r="I12" s="46"/>
      <c r="J12" s="46"/>
      <c r="K12" s="78">
        <f>SUM(K11:K11)</f>
        <v>0</v>
      </c>
      <c r="L12" s="79"/>
      <c r="M12" s="46"/>
      <c r="N12" s="46"/>
      <c r="O12" s="46"/>
      <c r="P12" s="46"/>
      <c r="Q12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772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773</v>
      </c>
      <c r="C6" s="36" t="s">
        <v>312</v>
      </c>
      <c r="D6" s="47">
        <v>10000</v>
      </c>
      <c r="E6" s="29" t="s">
        <v>50</v>
      </c>
      <c r="F6" s="83"/>
      <c r="G6" s="84"/>
      <c r="H6" s="51">
        <v>9.5</v>
      </c>
      <c r="I6" s="42">
        <f>ROUND(G6*H6/100,2)</f>
        <v>0</v>
      </c>
      <c r="J6" s="68">
        <f>ROUND(G6,2)+ROUND(I6,2)</f>
        <v>0</v>
      </c>
      <c r="K6" s="43">
        <f>ROUND(D6*J6,2)</f>
        <v>0</v>
      </c>
      <c r="L6" s="84"/>
      <c r="M6" s="43">
        <f>G6*L6</f>
        <v>0</v>
      </c>
      <c r="N6" s="55">
        <f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774</v>
      </c>
      <c r="C7" s="36" t="s">
        <v>49</v>
      </c>
      <c r="D7" s="47">
        <v>900</v>
      </c>
      <c r="E7" s="29" t="s">
        <v>50</v>
      </c>
      <c r="F7" s="83"/>
      <c r="G7" s="84"/>
      <c r="H7" s="51">
        <v>9.5</v>
      </c>
      <c r="I7" s="42">
        <f>ROUND(G7*H7/100,2)</f>
        <v>0</v>
      </c>
      <c r="J7" s="68">
        <f>ROUND(G7,2)+ROUND(I7,2)</f>
        <v>0</v>
      </c>
      <c r="K7" s="43">
        <f>ROUND(D7*J7,2)</f>
        <v>0</v>
      </c>
      <c r="L7" s="84"/>
      <c r="M7" s="43">
        <f>G7*L7</f>
        <v>0</v>
      </c>
      <c r="N7" s="55">
        <f>ROUND(M7+M7*H7/100,2)</f>
        <v>0</v>
      </c>
      <c r="O7" s="85"/>
      <c r="P7" s="85"/>
      <c r="Q7" s="85"/>
    </row>
    <row r="8" spans="1:17" x14ac:dyDescent="0.25">
      <c r="A8" s="49" t="str">
        <f>A5</f>
        <v>JK</v>
      </c>
      <c r="B8" s="72" t="s">
        <v>19</v>
      </c>
      <c r="C8" s="46"/>
      <c r="D8" s="46">
        <f>SUM(D6:D7)</f>
        <v>10900</v>
      </c>
      <c r="E8" s="46"/>
      <c r="F8" s="46"/>
      <c r="G8" s="46"/>
      <c r="H8" s="46"/>
      <c r="I8" s="46"/>
      <c r="J8" s="46"/>
      <c r="K8" s="78">
        <f>SUM(K6:K7)</f>
        <v>0</v>
      </c>
      <c r="L8" s="79"/>
      <c r="M8" s="46"/>
      <c r="N8" s="46"/>
      <c r="O8" s="46"/>
      <c r="P8" s="46"/>
      <c r="Q8" s="46"/>
    </row>
    <row r="10" spans="1:17" ht="15.75" thickBot="1" x14ac:dyDescent="0.3">
      <c r="A10" s="50" t="s">
        <v>98</v>
      </c>
      <c r="B10" s="70" t="s">
        <v>775</v>
      </c>
      <c r="C10" s="70"/>
      <c r="D10" s="70"/>
      <c r="E10" s="70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.75" thickBot="1" x14ac:dyDescent="0.3">
      <c r="A11" s="58">
        <v>1</v>
      </c>
      <c r="B11" s="71" t="s">
        <v>773</v>
      </c>
      <c r="C11" s="36" t="s">
        <v>312</v>
      </c>
      <c r="D11" s="47">
        <v>15000</v>
      </c>
      <c r="E11" s="29" t="s">
        <v>50</v>
      </c>
      <c r="F11" s="83"/>
      <c r="G11" s="84"/>
      <c r="H11" s="51">
        <v>9.5</v>
      </c>
      <c r="I11" s="42">
        <f>ROUND(G11*H11/100,2)</f>
        <v>0</v>
      </c>
      <c r="J11" s="68">
        <f>ROUND(G11,2)+ROUND(I11,2)</f>
        <v>0</v>
      </c>
      <c r="K11" s="43">
        <f>ROUND(D11*J11,2)</f>
        <v>0</v>
      </c>
      <c r="L11" s="84"/>
      <c r="M11" s="43">
        <f>G11*L11</f>
        <v>0</v>
      </c>
      <c r="N11" s="55">
        <f>ROUND(M11+M11*H11/100,2)</f>
        <v>0</v>
      </c>
      <c r="O11" s="85"/>
      <c r="P11" s="85"/>
      <c r="Q11" s="85"/>
    </row>
    <row r="12" spans="1:17" ht="15.75" thickBot="1" x14ac:dyDescent="0.3">
      <c r="A12" s="58">
        <v>2</v>
      </c>
      <c r="B12" s="71" t="s">
        <v>774</v>
      </c>
      <c r="C12" s="36" t="s">
        <v>49</v>
      </c>
      <c r="D12" s="47">
        <v>400</v>
      </c>
      <c r="E12" s="29" t="s">
        <v>50</v>
      </c>
      <c r="F12" s="83"/>
      <c r="G12" s="84"/>
      <c r="H12" s="51">
        <v>9.5</v>
      </c>
      <c r="I12" s="42">
        <f>ROUND(G12*H12/100,2)</f>
        <v>0</v>
      </c>
      <c r="J12" s="68">
        <f>ROUND(G12,2)+ROUND(I12,2)</f>
        <v>0</v>
      </c>
      <c r="K12" s="43">
        <f>ROUND(D12*J12,2)</f>
        <v>0</v>
      </c>
      <c r="L12" s="84"/>
      <c r="M12" s="43">
        <f>G12*L12</f>
        <v>0</v>
      </c>
      <c r="N12" s="55">
        <f>ROUND(M12+M12*H12/100,2)</f>
        <v>0</v>
      </c>
      <c r="O12" s="85"/>
      <c r="P12" s="85"/>
      <c r="Q12" s="85"/>
    </row>
    <row r="13" spans="1:17" x14ac:dyDescent="0.25">
      <c r="A13" s="49" t="str">
        <f>A10</f>
        <v>JE</v>
      </c>
      <c r="B13" s="72" t="s">
        <v>19</v>
      </c>
      <c r="C13" s="46"/>
      <c r="D13" s="46">
        <f>SUM(D11:D12)</f>
        <v>15400</v>
      </c>
      <c r="E13" s="46"/>
      <c r="F13" s="46"/>
      <c r="G13" s="46"/>
      <c r="H13" s="46"/>
      <c r="I13" s="46"/>
      <c r="J13" s="46"/>
      <c r="K13" s="78">
        <f>SUM(K11:K12)</f>
        <v>0</v>
      </c>
      <c r="L13" s="79"/>
      <c r="M13" s="46"/>
      <c r="N13" s="46"/>
      <c r="O13" s="46"/>
      <c r="P13" s="46"/>
      <c r="Q13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186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187</v>
      </c>
      <c r="C6" s="36" t="s">
        <v>188</v>
      </c>
      <c r="D6" s="47">
        <v>90</v>
      </c>
      <c r="E6" s="29" t="s">
        <v>50</v>
      </c>
      <c r="F6" s="83"/>
      <c r="G6" s="84"/>
      <c r="H6" s="51">
        <v>9.5</v>
      </c>
      <c r="I6" s="42">
        <f t="shared" ref="I6:I26" si="0">ROUND(G6*H6/100,2)</f>
        <v>0</v>
      </c>
      <c r="J6" s="68">
        <f t="shared" ref="J6:J26" si="1">ROUND(G6,2)+ROUND(I6,2)</f>
        <v>0</v>
      </c>
      <c r="K6" s="43">
        <f t="shared" ref="K6:K26" si="2">ROUND(D6*J6,2)</f>
        <v>0</v>
      </c>
      <c r="L6" s="84"/>
      <c r="M6" s="43">
        <f t="shared" ref="M6:M12" si="3">G6*L6</f>
        <v>0</v>
      </c>
      <c r="N6" s="55">
        <f t="shared" ref="N6:N26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189</v>
      </c>
      <c r="C7" s="36" t="s">
        <v>190</v>
      </c>
      <c r="D7" s="47">
        <v>60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191</v>
      </c>
      <c r="C8" s="36" t="s">
        <v>192</v>
      </c>
      <c r="D8" s="47">
        <v>200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189</v>
      </c>
      <c r="C9" s="36" t="s">
        <v>193</v>
      </c>
      <c r="D9" s="47">
        <v>200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194</v>
      </c>
      <c r="C10" s="36" t="s">
        <v>195</v>
      </c>
      <c r="D10" s="47">
        <v>20000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196</v>
      </c>
      <c r="C11" s="36" t="s">
        <v>195</v>
      </c>
      <c r="D11" s="47">
        <v>9500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197</v>
      </c>
      <c r="C12" s="36" t="s">
        <v>195</v>
      </c>
      <c r="D12" s="47">
        <v>50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198</v>
      </c>
      <c r="C13" s="36" t="s">
        <v>199</v>
      </c>
      <c r="D13" s="47">
        <v>20000</v>
      </c>
      <c r="E13" s="29" t="s">
        <v>57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>G13</f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200</v>
      </c>
      <c r="C14" s="36" t="s">
        <v>201</v>
      </c>
      <c r="D14" s="47">
        <v>69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>G14*L14</f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202</v>
      </c>
      <c r="C15" s="36" t="s">
        <v>195</v>
      </c>
      <c r="D15" s="47">
        <v>3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>G15*L15</f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203</v>
      </c>
      <c r="C16" s="36" t="s">
        <v>195</v>
      </c>
      <c r="D16" s="47">
        <v>280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>G16*L16</f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204</v>
      </c>
      <c r="C17" s="36" t="s">
        <v>195</v>
      </c>
      <c r="D17" s="47">
        <v>250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>G17*L17</f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205</v>
      </c>
      <c r="C18" s="36" t="s">
        <v>206</v>
      </c>
      <c r="D18" s="47">
        <v>12500</v>
      </c>
      <c r="E18" s="29" t="s">
        <v>57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ref="M18:M26" si="5">G18</f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205</v>
      </c>
      <c r="C19" s="36" t="s">
        <v>207</v>
      </c>
      <c r="D19" s="47">
        <v>2500</v>
      </c>
      <c r="E19" s="29" t="s">
        <v>57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5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208</v>
      </c>
      <c r="C20" s="36" t="s">
        <v>209</v>
      </c>
      <c r="D20" s="47">
        <v>3000</v>
      </c>
      <c r="E20" s="29" t="s">
        <v>57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5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208</v>
      </c>
      <c r="C21" s="36" t="s">
        <v>210</v>
      </c>
      <c r="D21" s="47">
        <v>150</v>
      </c>
      <c r="E21" s="29" t="s">
        <v>57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5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211</v>
      </c>
      <c r="C22" s="36" t="s">
        <v>212</v>
      </c>
      <c r="D22" s="47">
        <v>360</v>
      </c>
      <c r="E22" s="29" t="s">
        <v>57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5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213</v>
      </c>
      <c r="C23" s="36" t="s">
        <v>212</v>
      </c>
      <c r="D23" s="47">
        <v>420</v>
      </c>
      <c r="E23" s="29" t="s">
        <v>57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5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214</v>
      </c>
      <c r="C24" s="36" t="s">
        <v>215</v>
      </c>
      <c r="D24" s="47">
        <v>2000</v>
      </c>
      <c r="E24" s="29" t="s">
        <v>57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5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216</v>
      </c>
      <c r="C25" s="36" t="s">
        <v>215</v>
      </c>
      <c r="D25" s="47">
        <v>1300</v>
      </c>
      <c r="E25" s="29" t="s">
        <v>57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5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217</v>
      </c>
      <c r="C26" s="36" t="s">
        <v>209</v>
      </c>
      <c r="D26" s="47">
        <v>700</v>
      </c>
      <c r="E26" s="29" t="s">
        <v>57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5"/>
        <v>0</v>
      </c>
      <c r="N26" s="55">
        <f t="shared" si="4"/>
        <v>0</v>
      </c>
      <c r="O26" s="85"/>
      <c r="P26" s="85"/>
      <c r="Q26" s="85"/>
    </row>
    <row r="27" spans="1:17" x14ac:dyDescent="0.25">
      <c r="A27" s="49" t="str">
        <f>A5</f>
        <v>JK</v>
      </c>
      <c r="B27" s="72" t="s">
        <v>19</v>
      </c>
      <c r="C27" s="46"/>
      <c r="D27" s="46">
        <f>SUM(D6:D26)</f>
        <v>73632</v>
      </c>
      <c r="E27" s="46"/>
      <c r="F27" s="46"/>
      <c r="G27" s="46"/>
      <c r="H27" s="46"/>
      <c r="I27" s="46"/>
      <c r="J27" s="46"/>
      <c r="K27" s="78">
        <f>SUM(K6:K26)</f>
        <v>0</v>
      </c>
      <c r="L27" s="79"/>
      <c r="M27" s="46"/>
      <c r="N27" s="46"/>
      <c r="O27" s="46"/>
      <c r="P27" s="46"/>
      <c r="Q27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218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219</v>
      </c>
      <c r="C6" s="36" t="s">
        <v>220</v>
      </c>
      <c r="D6" s="47">
        <v>100</v>
      </c>
      <c r="E6" s="29" t="s">
        <v>50</v>
      </c>
      <c r="F6" s="83"/>
      <c r="G6" s="84"/>
      <c r="H6" s="51">
        <v>9.5</v>
      </c>
      <c r="I6" s="42">
        <f t="shared" ref="I6:I27" si="0">ROUND(G6*H6/100,2)</f>
        <v>0</v>
      </c>
      <c r="J6" s="68">
        <f t="shared" ref="J6:J27" si="1">ROUND(G6,2)+ROUND(I6,2)</f>
        <v>0</v>
      </c>
      <c r="K6" s="43">
        <f t="shared" ref="K6:K27" si="2">ROUND(D6*J6,2)</f>
        <v>0</v>
      </c>
      <c r="L6" s="84"/>
      <c r="M6" s="43">
        <f t="shared" ref="M6:M27" si="3">G6*L6</f>
        <v>0</v>
      </c>
      <c r="N6" s="55">
        <f t="shared" ref="N6:N27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221</v>
      </c>
      <c r="C7" s="36" t="s">
        <v>222</v>
      </c>
      <c r="D7" s="47">
        <v>250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221</v>
      </c>
      <c r="C8" s="36" t="s">
        <v>223</v>
      </c>
      <c r="D8" s="47">
        <v>55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224</v>
      </c>
      <c r="C9" s="36" t="s">
        <v>225</v>
      </c>
      <c r="D9" s="47">
        <v>750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226</v>
      </c>
      <c r="C10" s="36" t="s">
        <v>192</v>
      </c>
      <c r="D10" s="47">
        <v>200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226</v>
      </c>
      <c r="C11" s="36" t="s">
        <v>227</v>
      </c>
      <c r="D11" s="47">
        <v>110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228</v>
      </c>
      <c r="C12" s="36" t="s">
        <v>220</v>
      </c>
      <c r="D12" s="47">
        <v>200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229</v>
      </c>
      <c r="C13" s="36" t="s">
        <v>230</v>
      </c>
      <c r="D13" s="47">
        <v>150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219</v>
      </c>
      <c r="C14" s="36" t="s">
        <v>231</v>
      </c>
      <c r="D14" s="47">
        <v>100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232</v>
      </c>
      <c r="C15" s="36" t="s">
        <v>233</v>
      </c>
      <c r="D15" s="47">
        <v>1000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234</v>
      </c>
      <c r="C16" s="36" t="s">
        <v>235</v>
      </c>
      <c r="D16" s="47">
        <v>180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236</v>
      </c>
      <c r="C17" s="36" t="s">
        <v>235</v>
      </c>
      <c r="D17" s="47">
        <v>100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237</v>
      </c>
      <c r="C18" s="36" t="s">
        <v>238</v>
      </c>
      <c r="D18" s="47">
        <v>400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239</v>
      </c>
      <c r="C19" s="36" t="s">
        <v>235</v>
      </c>
      <c r="D19" s="47">
        <v>150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240</v>
      </c>
      <c r="C20" s="36" t="s">
        <v>241</v>
      </c>
      <c r="D20" s="47">
        <v>250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242</v>
      </c>
      <c r="C21" s="36" t="s">
        <v>243</v>
      </c>
      <c r="D21" s="47">
        <v>300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242</v>
      </c>
      <c r="C22" s="36" t="s">
        <v>244</v>
      </c>
      <c r="D22" s="47">
        <v>150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237</v>
      </c>
      <c r="C23" s="36" t="s">
        <v>245</v>
      </c>
      <c r="D23" s="47">
        <v>150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246</v>
      </c>
      <c r="C24" s="36" t="s">
        <v>223</v>
      </c>
      <c r="D24" s="47">
        <v>350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236</v>
      </c>
      <c r="C25" s="36" t="s">
        <v>193</v>
      </c>
      <c r="D25" s="47">
        <v>500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247</v>
      </c>
      <c r="C26" s="36" t="s">
        <v>248</v>
      </c>
      <c r="D26" s="47">
        <v>36</v>
      </c>
      <c r="E26" s="29" t="s">
        <v>50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249</v>
      </c>
      <c r="C27" s="36" t="s">
        <v>178</v>
      </c>
      <c r="D27" s="47">
        <v>10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x14ac:dyDescent="0.25">
      <c r="A28" s="49" t="str">
        <f>A5</f>
        <v>JK</v>
      </c>
      <c r="B28" s="72" t="s">
        <v>19</v>
      </c>
      <c r="C28" s="46"/>
      <c r="D28" s="46">
        <f>SUM(D6:D27)</f>
        <v>5491</v>
      </c>
      <c r="E28" s="46"/>
      <c r="F28" s="46"/>
      <c r="G28" s="46"/>
      <c r="H28" s="46"/>
      <c r="I28" s="46"/>
      <c r="J28" s="46"/>
      <c r="K28" s="78">
        <f>SUM(K6:K27)</f>
        <v>0</v>
      </c>
      <c r="L28" s="79"/>
      <c r="M28" s="46"/>
      <c r="N28" s="46"/>
      <c r="O28" s="46"/>
      <c r="P28" s="46"/>
      <c r="Q28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250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251</v>
      </c>
      <c r="C6" s="36" t="s">
        <v>192</v>
      </c>
      <c r="D6" s="47">
        <v>300</v>
      </c>
      <c r="E6" s="29" t="s">
        <v>50</v>
      </c>
      <c r="F6" s="83"/>
      <c r="G6" s="84"/>
      <c r="H6" s="51">
        <v>9.5</v>
      </c>
      <c r="I6" s="42">
        <f t="shared" ref="I6:I17" si="0">ROUND(G6*H6/100,2)</f>
        <v>0</v>
      </c>
      <c r="J6" s="68">
        <f t="shared" ref="J6:J17" si="1">ROUND(G6,2)+ROUND(I6,2)</f>
        <v>0</v>
      </c>
      <c r="K6" s="43">
        <f t="shared" ref="K6:K17" si="2">ROUND(D6*J6,2)</f>
        <v>0</v>
      </c>
      <c r="L6" s="84"/>
      <c r="M6" s="43">
        <f t="shared" ref="M6:M17" si="3">G6*L6</f>
        <v>0</v>
      </c>
      <c r="N6" s="55">
        <f t="shared" ref="N6:N17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252</v>
      </c>
      <c r="C7" s="36" t="s">
        <v>192</v>
      </c>
      <c r="D7" s="47">
        <v>220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253</v>
      </c>
      <c r="C8" s="36" t="s">
        <v>192</v>
      </c>
      <c r="D8" s="47">
        <v>80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254</v>
      </c>
      <c r="C9" s="36" t="s">
        <v>192</v>
      </c>
      <c r="D9" s="47">
        <v>55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255</v>
      </c>
      <c r="C10" s="36" t="s">
        <v>192</v>
      </c>
      <c r="D10" s="47">
        <v>210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256</v>
      </c>
      <c r="C11" s="36" t="s">
        <v>192</v>
      </c>
      <c r="D11" s="47">
        <v>3500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257</v>
      </c>
      <c r="C12" s="36" t="s">
        <v>192</v>
      </c>
      <c r="D12" s="47">
        <v>50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258</v>
      </c>
      <c r="C13" s="36" t="s">
        <v>192</v>
      </c>
      <c r="D13" s="47">
        <v>50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259</v>
      </c>
      <c r="C14" s="36" t="s">
        <v>192</v>
      </c>
      <c r="D14" s="47">
        <v>200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260</v>
      </c>
      <c r="C15" s="36" t="s">
        <v>261</v>
      </c>
      <c r="D15" s="47">
        <v>1000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262</v>
      </c>
      <c r="C16" s="36" t="s">
        <v>263</v>
      </c>
      <c r="D16" s="47">
        <v>90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264</v>
      </c>
      <c r="C17" s="36" t="s">
        <v>178</v>
      </c>
      <c r="D17" s="47">
        <v>400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x14ac:dyDescent="0.25">
      <c r="A18" s="49" t="str">
        <f>A5</f>
        <v>JK</v>
      </c>
      <c r="B18" s="72" t="s">
        <v>19</v>
      </c>
      <c r="C18" s="46"/>
      <c r="D18" s="46">
        <f>SUM(D6:D17)</f>
        <v>6155</v>
      </c>
      <c r="E18" s="46"/>
      <c r="F18" s="46"/>
      <c r="G18" s="46"/>
      <c r="H18" s="46"/>
      <c r="I18" s="46"/>
      <c r="J18" s="46"/>
      <c r="K18" s="78">
        <f>SUM(K6:K17)</f>
        <v>0</v>
      </c>
      <c r="L18" s="79"/>
      <c r="M18" s="46"/>
      <c r="N18" s="46"/>
      <c r="O18" s="46"/>
      <c r="P18" s="46"/>
      <c r="Q18" s="46"/>
    </row>
    <row r="20" spans="1:17" ht="15.75" thickBot="1" x14ac:dyDescent="0.3">
      <c r="A20" s="50" t="s">
        <v>98</v>
      </c>
      <c r="B20" s="70" t="s">
        <v>265</v>
      </c>
      <c r="C20" s="70"/>
      <c r="D20" s="70"/>
      <c r="E20" s="70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15.75" thickBot="1" x14ac:dyDescent="0.3">
      <c r="A21" s="58">
        <v>1</v>
      </c>
      <c r="B21" s="71" t="s">
        <v>253</v>
      </c>
      <c r="C21" s="36" t="s">
        <v>192</v>
      </c>
      <c r="D21" s="47">
        <v>50</v>
      </c>
      <c r="E21" s="29" t="s">
        <v>50</v>
      </c>
      <c r="F21" s="83"/>
      <c r="G21" s="84"/>
      <c r="H21" s="51">
        <v>9.5</v>
      </c>
      <c r="I21" s="42">
        <f>ROUND(G21*H21/100,2)</f>
        <v>0</v>
      </c>
      <c r="J21" s="68">
        <f>ROUND(G21,2)+ROUND(I21,2)</f>
        <v>0</v>
      </c>
      <c r="K21" s="43">
        <f>ROUND(D21*J21,2)</f>
        <v>0</v>
      </c>
      <c r="L21" s="84"/>
      <c r="M21" s="43">
        <f>G21*L21</f>
        <v>0</v>
      </c>
      <c r="N21" s="55">
        <f>ROUND(M21+M21*H21/100,2)</f>
        <v>0</v>
      </c>
      <c r="O21" s="85"/>
      <c r="P21" s="85"/>
      <c r="Q21" s="85"/>
    </row>
    <row r="22" spans="1:17" ht="15.75" thickBot="1" x14ac:dyDescent="0.3">
      <c r="A22" s="58">
        <v>2</v>
      </c>
      <c r="B22" s="71" t="s">
        <v>264</v>
      </c>
      <c r="C22" s="36" t="s">
        <v>178</v>
      </c>
      <c r="D22" s="47">
        <v>80</v>
      </c>
      <c r="E22" s="29" t="s">
        <v>50</v>
      </c>
      <c r="F22" s="83"/>
      <c r="G22" s="84"/>
      <c r="H22" s="51">
        <v>9.5</v>
      </c>
      <c r="I22" s="42">
        <f>ROUND(G22*H22/100,2)</f>
        <v>0</v>
      </c>
      <c r="J22" s="68">
        <f>ROUND(G22,2)+ROUND(I22,2)</f>
        <v>0</v>
      </c>
      <c r="K22" s="43">
        <f>ROUND(D22*J22,2)</f>
        <v>0</v>
      </c>
      <c r="L22" s="84"/>
      <c r="M22" s="43">
        <f>G22*L22</f>
        <v>0</v>
      </c>
      <c r="N22" s="55">
        <f>ROUND(M22+M22*H22/100,2)</f>
        <v>0</v>
      </c>
      <c r="O22" s="85"/>
      <c r="P22" s="85"/>
      <c r="Q22" s="85"/>
    </row>
    <row r="23" spans="1:17" x14ac:dyDescent="0.25">
      <c r="A23" s="49" t="str">
        <f>A20</f>
        <v>JE</v>
      </c>
      <c r="B23" s="72" t="s">
        <v>19</v>
      </c>
      <c r="C23" s="46"/>
      <c r="D23" s="46">
        <f>SUM(D21:D22)</f>
        <v>130</v>
      </c>
      <c r="E23" s="46"/>
      <c r="F23" s="46"/>
      <c r="G23" s="46"/>
      <c r="H23" s="46"/>
      <c r="I23" s="46"/>
      <c r="J23" s="46"/>
      <c r="K23" s="78">
        <f>SUM(K21:K22)</f>
        <v>0</v>
      </c>
      <c r="L23" s="79"/>
      <c r="M23" s="46"/>
      <c r="N23" s="46"/>
      <c r="O23" s="46"/>
      <c r="P23" s="46"/>
      <c r="Q23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266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267</v>
      </c>
      <c r="C6" s="36" t="s">
        <v>268</v>
      </c>
      <c r="D6" s="47">
        <v>30</v>
      </c>
      <c r="E6" s="29" t="s">
        <v>50</v>
      </c>
      <c r="F6" s="83"/>
      <c r="G6" s="84"/>
      <c r="H6" s="51">
        <v>9.5</v>
      </c>
      <c r="I6" s="42">
        <f t="shared" ref="I6:I52" si="0">ROUND(G6*H6/100,2)</f>
        <v>0</v>
      </c>
      <c r="J6" s="68">
        <f t="shared" ref="J6:J52" si="1">ROUND(G6,2)+ROUND(I6,2)</f>
        <v>0</v>
      </c>
      <c r="K6" s="43">
        <f t="shared" ref="K6:K52" si="2">ROUND(D6*J6,2)</f>
        <v>0</v>
      </c>
      <c r="L6" s="84"/>
      <c r="M6" s="43">
        <f t="shared" ref="M6:M52" si="3">G6*L6</f>
        <v>0</v>
      </c>
      <c r="N6" s="55">
        <f t="shared" ref="N6:N52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269</v>
      </c>
      <c r="C7" s="36" t="s">
        <v>270</v>
      </c>
      <c r="D7" s="47">
        <v>20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271</v>
      </c>
      <c r="C8" s="36" t="s">
        <v>272</v>
      </c>
      <c r="D8" s="47">
        <v>80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273</v>
      </c>
      <c r="C9" s="36" t="s">
        <v>272</v>
      </c>
      <c r="D9" s="47">
        <v>500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274</v>
      </c>
      <c r="C10" s="36" t="s">
        <v>272</v>
      </c>
      <c r="D10" s="47">
        <v>200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275</v>
      </c>
      <c r="C11" s="36" t="s">
        <v>276</v>
      </c>
      <c r="D11" s="47">
        <v>100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277</v>
      </c>
      <c r="C12" s="36" t="s">
        <v>278</v>
      </c>
      <c r="D12" s="47">
        <v>500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274</v>
      </c>
      <c r="C13" s="36" t="s">
        <v>278</v>
      </c>
      <c r="D13" s="47">
        <v>500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279</v>
      </c>
      <c r="C14" s="36" t="s">
        <v>278</v>
      </c>
      <c r="D14" s="47">
        <v>500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275</v>
      </c>
      <c r="C15" s="36" t="s">
        <v>278</v>
      </c>
      <c r="D15" s="47">
        <v>250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280</v>
      </c>
      <c r="C16" s="36" t="s">
        <v>278</v>
      </c>
      <c r="D16" s="47">
        <v>1400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281</v>
      </c>
      <c r="C17" s="36" t="s">
        <v>91</v>
      </c>
      <c r="D17" s="47">
        <v>500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282</v>
      </c>
      <c r="C18" s="36" t="s">
        <v>195</v>
      </c>
      <c r="D18" s="47">
        <v>300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283</v>
      </c>
      <c r="C19" s="36" t="s">
        <v>284</v>
      </c>
      <c r="D19" s="47">
        <v>160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285</v>
      </c>
      <c r="C20" s="36" t="s">
        <v>49</v>
      </c>
      <c r="D20" s="47">
        <v>170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286</v>
      </c>
      <c r="C21" s="36" t="s">
        <v>287</v>
      </c>
      <c r="D21" s="47">
        <v>100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288</v>
      </c>
      <c r="C22" s="36" t="s">
        <v>289</v>
      </c>
      <c r="D22" s="47">
        <v>20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290</v>
      </c>
      <c r="C23" s="36" t="s">
        <v>291</v>
      </c>
      <c r="D23" s="47">
        <v>10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292</v>
      </c>
      <c r="C24" s="36" t="s">
        <v>193</v>
      </c>
      <c r="D24" s="47">
        <v>378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293</v>
      </c>
      <c r="C25" s="36" t="s">
        <v>294</v>
      </c>
      <c r="D25" s="47">
        <v>637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295</v>
      </c>
      <c r="C26" s="36" t="s">
        <v>131</v>
      </c>
      <c r="D26" s="47">
        <v>68</v>
      </c>
      <c r="E26" s="29" t="s">
        <v>50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296</v>
      </c>
      <c r="C27" s="36" t="s">
        <v>297</v>
      </c>
      <c r="D27" s="47">
        <v>150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ht="15.75" thickBot="1" x14ac:dyDescent="0.3">
      <c r="A28" s="58">
        <v>23</v>
      </c>
      <c r="B28" s="71" t="s">
        <v>298</v>
      </c>
      <c r="C28" s="36" t="s">
        <v>299</v>
      </c>
      <c r="D28" s="47">
        <v>300</v>
      </c>
      <c r="E28" s="29" t="s">
        <v>50</v>
      </c>
      <c r="F28" s="83"/>
      <c r="G28" s="84"/>
      <c r="H28" s="51">
        <v>9.5</v>
      </c>
      <c r="I28" s="42">
        <f t="shared" si="0"/>
        <v>0</v>
      </c>
      <c r="J28" s="68">
        <f t="shared" si="1"/>
        <v>0</v>
      </c>
      <c r="K28" s="43">
        <f t="shared" si="2"/>
        <v>0</v>
      </c>
      <c r="L28" s="84"/>
      <c r="M28" s="43">
        <f t="shared" si="3"/>
        <v>0</v>
      </c>
      <c r="N28" s="55">
        <f t="shared" si="4"/>
        <v>0</v>
      </c>
      <c r="O28" s="85"/>
      <c r="P28" s="85"/>
      <c r="Q28" s="85"/>
    </row>
    <row r="29" spans="1:17" ht="15.75" thickBot="1" x14ac:dyDescent="0.3">
      <c r="A29" s="58">
        <v>24</v>
      </c>
      <c r="B29" s="71" t="s">
        <v>298</v>
      </c>
      <c r="C29" s="36" t="s">
        <v>300</v>
      </c>
      <c r="D29" s="47">
        <v>405</v>
      </c>
      <c r="E29" s="29" t="s">
        <v>50</v>
      </c>
      <c r="F29" s="83"/>
      <c r="G29" s="84"/>
      <c r="H29" s="51">
        <v>9.5</v>
      </c>
      <c r="I29" s="42">
        <f t="shared" si="0"/>
        <v>0</v>
      </c>
      <c r="J29" s="68">
        <f t="shared" si="1"/>
        <v>0</v>
      </c>
      <c r="K29" s="43">
        <f t="shared" si="2"/>
        <v>0</v>
      </c>
      <c r="L29" s="84"/>
      <c r="M29" s="43">
        <f t="shared" si="3"/>
        <v>0</v>
      </c>
      <c r="N29" s="55">
        <f t="shared" si="4"/>
        <v>0</v>
      </c>
      <c r="O29" s="85"/>
      <c r="P29" s="85"/>
      <c r="Q29" s="85"/>
    </row>
    <row r="30" spans="1:17" ht="15.75" thickBot="1" x14ac:dyDescent="0.3">
      <c r="A30" s="58">
        <v>25</v>
      </c>
      <c r="B30" s="71" t="s">
        <v>301</v>
      </c>
      <c r="C30" s="36" t="s">
        <v>302</v>
      </c>
      <c r="D30" s="47">
        <v>150</v>
      </c>
      <c r="E30" s="29" t="s">
        <v>50</v>
      </c>
      <c r="F30" s="83"/>
      <c r="G30" s="84"/>
      <c r="H30" s="51">
        <v>9.5</v>
      </c>
      <c r="I30" s="42">
        <f t="shared" si="0"/>
        <v>0</v>
      </c>
      <c r="J30" s="68">
        <f t="shared" si="1"/>
        <v>0</v>
      </c>
      <c r="K30" s="43">
        <f t="shared" si="2"/>
        <v>0</v>
      </c>
      <c r="L30" s="84"/>
      <c r="M30" s="43">
        <f t="shared" si="3"/>
        <v>0</v>
      </c>
      <c r="N30" s="55">
        <f t="shared" si="4"/>
        <v>0</v>
      </c>
      <c r="O30" s="85"/>
      <c r="P30" s="85"/>
      <c r="Q30" s="85"/>
    </row>
    <row r="31" spans="1:17" ht="15.75" thickBot="1" x14ac:dyDescent="0.3">
      <c r="A31" s="58">
        <v>26</v>
      </c>
      <c r="B31" s="71" t="s">
        <v>303</v>
      </c>
      <c r="C31" s="36" t="s">
        <v>304</v>
      </c>
      <c r="D31" s="47">
        <v>300</v>
      </c>
      <c r="E31" s="29" t="s">
        <v>50</v>
      </c>
      <c r="F31" s="83"/>
      <c r="G31" s="84"/>
      <c r="H31" s="51">
        <v>9.5</v>
      </c>
      <c r="I31" s="42">
        <f t="shared" si="0"/>
        <v>0</v>
      </c>
      <c r="J31" s="68">
        <f t="shared" si="1"/>
        <v>0</v>
      </c>
      <c r="K31" s="43">
        <f t="shared" si="2"/>
        <v>0</v>
      </c>
      <c r="L31" s="84"/>
      <c r="M31" s="43">
        <f t="shared" si="3"/>
        <v>0</v>
      </c>
      <c r="N31" s="55">
        <f t="shared" si="4"/>
        <v>0</v>
      </c>
      <c r="O31" s="85"/>
      <c r="P31" s="85"/>
      <c r="Q31" s="85"/>
    </row>
    <row r="32" spans="1:17" ht="15.75" thickBot="1" x14ac:dyDescent="0.3">
      <c r="A32" s="58">
        <v>27</v>
      </c>
      <c r="B32" s="71" t="s">
        <v>305</v>
      </c>
      <c r="C32" s="36" t="s">
        <v>306</v>
      </c>
      <c r="D32" s="47">
        <v>150</v>
      </c>
      <c r="E32" s="29" t="s">
        <v>50</v>
      </c>
      <c r="F32" s="83"/>
      <c r="G32" s="84"/>
      <c r="H32" s="51">
        <v>9.5</v>
      </c>
      <c r="I32" s="42">
        <f t="shared" si="0"/>
        <v>0</v>
      </c>
      <c r="J32" s="68">
        <f t="shared" si="1"/>
        <v>0</v>
      </c>
      <c r="K32" s="43">
        <f t="shared" si="2"/>
        <v>0</v>
      </c>
      <c r="L32" s="84"/>
      <c r="M32" s="43">
        <f t="shared" si="3"/>
        <v>0</v>
      </c>
      <c r="N32" s="55">
        <f t="shared" si="4"/>
        <v>0</v>
      </c>
      <c r="O32" s="85"/>
      <c r="P32" s="85"/>
      <c r="Q32" s="85"/>
    </row>
    <row r="33" spans="1:17" ht="15.75" thickBot="1" x14ac:dyDescent="0.3">
      <c r="A33" s="58">
        <v>28</v>
      </c>
      <c r="B33" s="71" t="s">
        <v>307</v>
      </c>
      <c r="C33" s="36" t="s">
        <v>308</v>
      </c>
      <c r="D33" s="47">
        <v>250</v>
      </c>
      <c r="E33" s="29" t="s">
        <v>50</v>
      </c>
      <c r="F33" s="83"/>
      <c r="G33" s="84"/>
      <c r="H33" s="51">
        <v>9.5</v>
      </c>
      <c r="I33" s="42">
        <f t="shared" si="0"/>
        <v>0</v>
      </c>
      <c r="J33" s="68">
        <f t="shared" si="1"/>
        <v>0</v>
      </c>
      <c r="K33" s="43">
        <f t="shared" si="2"/>
        <v>0</v>
      </c>
      <c r="L33" s="84"/>
      <c r="M33" s="43">
        <f t="shared" si="3"/>
        <v>0</v>
      </c>
      <c r="N33" s="55">
        <f t="shared" si="4"/>
        <v>0</v>
      </c>
      <c r="O33" s="85"/>
      <c r="P33" s="85"/>
      <c r="Q33" s="85"/>
    </row>
    <row r="34" spans="1:17" ht="15.75" thickBot="1" x14ac:dyDescent="0.3">
      <c r="A34" s="58">
        <v>29</v>
      </c>
      <c r="B34" s="71" t="s">
        <v>309</v>
      </c>
      <c r="C34" s="36" t="s">
        <v>310</v>
      </c>
      <c r="D34" s="47">
        <v>200</v>
      </c>
      <c r="E34" s="29" t="s">
        <v>50</v>
      </c>
      <c r="F34" s="83"/>
      <c r="G34" s="84"/>
      <c r="H34" s="51">
        <v>9.5</v>
      </c>
      <c r="I34" s="42">
        <f t="shared" si="0"/>
        <v>0</v>
      </c>
      <c r="J34" s="68">
        <f t="shared" si="1"/>
        <v>0</v>
      </c>
      <c r="K34" s="43">
        <f t="shared" si="2"/>
        <v>0</v>
      </c>
      <c r="L34" s="84"/>
      <c r="M34" s="43">
        <f t="shared" si="3"/>
        <v>0</v>
      </c>
      <c r="N34" s="55">
        <f t="shared" si="4"/>
        <v>0</v>
      </c>
      <c r="O34" s="85"/>
      <c r="P34" s="85"/>
      <c r="Q34" s="85"/>
    </row>
    <row r="35" spans="1:17" ht="15.75" thickBot="1" x14ac:dyDescent="0.3">
      <c r="A35" s="58">
        <v>30</v>
      </c>
      <c r="B35" s="71" t="s">
        <v>311</v>
      </c>
      <c r="C35" s="36" t="s">
        <v>312</v>
      </c>
      <c r="D35" s="47">
        <v>700</v>
      </c>
      <c r="E35" s="29" t="s">
        <v>50</v>
      </c>
      <c r="F35" s="83"/>
      <c r="G35" s="84"/>
      <c r="H35" s="51">
        <v>9.5</v>
      </c>
      <c r="I35" s="42">
        <f t="shared" si="0"/>
        <v>0</v>
      </c>
      <c r="J35" s="68">
        <f t="shared" si="1"/>
        <v>0</v>
      </c>
      <c r="K35" s="43">
        <f t="shared" si="2"/>
        <v>0</v>
      </c>
      <c r="L35" s="84"/>
      <c r="M35" s="43">
        <f t="shared" si="3"/>
        <v>0</v>
      </c>
      <c r="N35" s="55">
        <f t="shared" si="4"/>
        <v>0</v>
      </c>
      <c r="O35" s="85"/>
      <c r="P35" s="85"/>
      <c r="Q35" s="85"/>
    </row>
    <row r="36" spans="1:17" ht="15.75" thickBot="1" x14ac:dyDescent="0.3">
      <c r="A36" s="58">
        <v>31</v>
      </c>
      <c r="B36" s="71" t="s">
        <v>313</v>
      </c>
      <c r="C36" s="36" t="s">
        <v>314</v>
      </c>
      <c r="D36" s="47">
        <v>300</v>
      </c>
      <c r="E36" s="29" t="s">
        <v>50</v>
      </c>
      <c r="F36" s="83"/>
      <c r="G36" s="84"/>
      <c r="H36" s="51">
        <v>9.5</v>
      </c>
      <c r="I36" s="42">
        <f t="shared" si="0"/>
        <v>0</v>
      </c>
      <c r="J36" s="68">
        <f t="shared" si="1"/>
        <v>0</v>
      </c>
      <c r="K36" s="43">
        <f t="shared" si="2"/>
        <v>0</v>
      </c>
      <c r="L36" s="84"/>
      <c r="M36" s="43">
        <f t="shared" si="3"/>
        <v>0</v>
      </c>
      <c r="N36" s="55">
        <f t="shared" si="4"/>
        <v>0</v>
      </c>
      <c r="O36" s="85"/>
      <c r="P36" s="85"/>
      <c r="Q36" s="85"/>
    </row>
    <row r="37" spans="1:17" ht="15.75" thickBot="1" x14ac:dyDescent="0.3">
      <c r="A37" s="58">
        <v>32</v>
      </c>
      <c r="B37" s="71" t="s">
        <v>315</v>
      </c>
      <c r="C37" s="36" t="s">
        <v>316</v>
      </c>
      <c r="D37" s="47">
        <v>20</v>
      </c>
      <c r="E37" s="29" t="s">
        <v>50</v>
      </c>
      <c r="F37" s="83"/>
      <c r="G37" s="84"/>
      <c r="H37" s="51">
        <v>9.5</v>
      </c>
      <c r="I37" s="42">
        <f t="shared" si="0"/>
        <v>0</v>
      </c>
      <c r="J37" s="68">
        <f t="shared" si="1"/>
        <v>0</v>
      </c>
      <c r="K37" s="43">
        <f t="shared" si="2"/>
        <v>0</v>
      </c>
      <c r="L37" s="84"/>
      <c r="M37" s="43">
        <f t="shared" si="3"/>
        <v>0</v>
      </c>
      <c r="N37" s="55">
        <f t="shared" si="4"/>
        <v>0</v>
      </c>
      <c r="O37" s="85"/>
      <c r="P37" s="85"/>
      <c r="Q37" s="85"/>
    </row>
    <row r="38" spans="1:17" ht="15.75" thickBot="1" x14ac:dyDescent="0.3">
      <c r="A38" s="58">
        <v>33</v>
      </c>
      <c r="B38" s="71" t="s">
        <v>315</v>
      </c>
      <c r="C38" s="36" t="s">
        <v>317</v>
      </c>
      <c r="D38" s="47">
        <v>200</v>
      </c>
      <c r="E38" s="29" t="s">
        <v>50</v>
      </c>
      <c r="F38" s="83"/>
      <c r="G38" s="84"/>
      <c r="H38" s="51">
        <v>9.5</v>
      </c>
      <c r="I38" s="42">
        <f t="shared" si="0"/>
        <v>0</v>
      </c>
      <c r="J38" s="68">
        <f t="shared" si="1"/>
        <v>0</v>
      </c>
      <c r="K38" s="43">
        <f t="shared" si="2"/>
        <v>0</v>
      </c>
      <c r="L38" s="84"/>
      <c r="M38" s="43">
        <f t="shared" si="3"/>
        <v>0</v>
      </c>
      <c r="N38" s="55">
        <f t="shared" si="4"/>
        <v>0</v>
      </c>
      <c r="O38" s="85"/>
      <c r="P38" s="85"/>
      <c r="Q38" s="85"/>
    </row>
    <row r="39" spans="1:17" ht="15.75" thickBot="1" x14ac:dyDescent="0.3">
      <c r="A39" s="58">
        <v>34</v>
      </c>
      <c r="B39" s="71" t="s">
        <v>318</v>
      </c>
      <c r="C39" s="36" t="s">
        <v>319</v>
      </c>
      <c r="D39" s="47">
        <v>20</v>
      </c>
      <c r="E39" s="29" t="s">
        <v>50</v>
      </c>
      <c r="F39" s="83"/>
      <c r="G39" s="84"/>
      <c r="H39" s="51">
        <v>9.5</v>
      </c>
      <c r="I39" s="42">
        <f t="shared" si="0"/>
        <v>0</v>
      </c>
      <c r="J39" s="68">
        <f t="shared" si="1"/>
        <v>0</v>
      </c>
      <c r="K39" s="43">
        <f t="shared" si="2"/>
        <v>0</v>
      </c>
      <c r="L39" s="84"/>
      <c r="M39" s="43">
        <f t="shared" si="3"/>
        <v>0</v>
      </c>
      <c r="N39" s="55">
        <f t="shared" si="4"/>
        <v>0</v>
      </c>
      <c r="O39" s="85"/>
      <c r="P39" s="85"/>
      <c r="Q39" s="85"/>
    </row>
    <row r="40" spans="1:17" ht="15.75" thickBot="1" x14ac:dyDescent="0.3">
      <c r="A40" s="58">
        <v>35</v>
      </c>
      <c r="B40" s="71" t="s">
        <v>318</v>
      </c>
      <c r="C40" s="36" t="s">
        <v>320</v>
      </c>
      <c r="D40" s="47">
        <v>50</v>
      </c>
      <c r="E40" s="29" t="s">
        <v>50</v>
      </c>
      <c r="F40" s="83"/>
      <c r="G40" s="84"/>
      <c r="H40" s="51">
        <v>9.5</v>
      </c>
      <c r="I40" s="42">
        <f t="shared" si="0"/>
        <v>0</v>
      </c>
      <c r="J40" s="68">
        <f t="shared" si="1"/>
        <v>0</v>
      </c>
      <c r="K40" s="43">
        <f t="shared" si="2"/>
        <v>0</v>
      </c>
      <c r="L40" s="84"/>
      <c r="M40" s="43">
        <f t="shared" si="3"/>
        <v>0</v>
      </c>
      <c r="N40" s="55">
        <f t="shared" si="4"/>
        <v>0</v>
      </c>
      <c r="O40" s="85"/>
      <c r="P40" s="85"/>
      <c r="Q40" s="85"/>
    </row>
    <row r="41" spans="1:17" ht="15.75" thickBot="1" x14ac:dyDescent="0.3">
      <c r="A41" s="58">
        <v>36</v>
      </c>
      <c r="B41" s="71" t="s">
        <v>321</v>
      </c>
      <c r="C41" s="36" t="s">
        <v>320</v>
      </c>
      <c r="D41" s="47">
        <v>50</v>
      </c>
      <c r="E41" s="29" t="s">
        <v>50</v>
      </c>
      <c r="F41" s="83"/>
      <c r="G41" s="84"/>
      <c r="H41" s="51">
        <v>9.5</v>
      </c>
      <c r="I41" s="42">
        <f t="shared" si="0"/>
        <v>0</v>
      </c>
      <c r="J41" s="68">
        <f t="shared" si="1"/>
        <v>0</v>
      </c>
      <c r="K41" s="43">
        <f t="shared" si="2"/>
        <v>0</v>
      </c>
      <c r="L41" s="84"/>
      <c r="M41" s="43">
        <f t="shared" si="3"/>
        <v>0</v>
      </c>
      <c r="N41" s="55">
        <f t="shared" si="4"/>
        <v>0</v>
      </c>
      <c r="O41" s="85"/>
      <c r="P41" s="85"/>
      <c r="Q41" s="85"/>
    </row>
    <row r="42" spans="1:17" ht="15.75" thickBot="1" x14ac:dyDescent="0.3">
      <c r="A42" s="58">
        <v>37</v>
      </c>
      <c r="B42" s="71" t="s">
        <v>322</v>
      </c>
      <c r="C42" s="36" t="s">
        <v>297</v>
      </c>
      <c r="D42" s="47">
        <v>200</v>
      </c>
      <c r="E42" s="29" t="s">
        <v>50</v>
      </c>
      <c r="F42" s="83"/>
      <c r="G42" s="84"/>
      <c r="H42" s="51">
        <v>9.5</v>
      </c>
      <c r="I42" s="42">
        <f t="shared" si="0"/>
        <v>0</v>
      </c>
      <c r="J42" s="68">
        <f t="shared" si="1"/>
        <v>0</v>
      </c>
      <c r="K42" s="43">
        <f t="shared" si="2"/>
        <v>0</v>
      </c>
      <c r="L42" s="84"/>
      <c r="M42" s="43">
        <f t="shared" si="3"/>
        <v>0</v>
      </c>
      <c r="N42" s="55">
        <f t="shared" si="4"/>
        <v>0</v>
      </c>
      <c r="O42" s="85"/>
      <c r="P42" s="85"/>
      <c r="Q42" s="85"/>
    </row>
    <row r="43" spans="1:17" ht="15.75" thickBot="1" x14ac:dyDescent="0.3">
      <c r="A43" s="58">
        <v>38</v>
      </c>
      <c r="B43" s="71" t="s">
        <v>322</v>
      </c>
      <c r="C43" s="36" t="s">
        <v>320</v>
      </c>
      <c r="D43" s="47">
        <v>20</v>
      </c>
      <c r="E43" s="29" t="s">
        <v>50</v>
      </c>
      <c r="F43" s="83"/>
      <c r="G43" s="84"/>
      <c r="H43" s="51">
        <v>9.5</v>
      </c>
      <c r="I43" s="42">
        <f t="shared" si="0"/>
        <v>0</v>
      </c>
      <c r="J43" s="68">
        <f t="shared" si="1"/>
        <v>0</v>
      </c>
      <c r="K43" s="43">
        <f t="shared" si="2"/>
        <v>0</v>
      </c>
      <c r="L43" s="84"/>
      <c r="M43" s="43">
        <f t="shared" si="3"/>
        <v>0</v>
      </c>
      <c r="N43" s="55">
        <f t="shared" si="4"/>
        <v>0</v>
      </c>
      <c r="O43" s="85"/>
      <c r="P43" s="85"/>
      <c r="Q43" s="85"/>
    </row>
    <row r="44" spans="1:17" ht="15.75" thickBot="1" x14ac:dyDescent="0.3">
      <c r="A44" s="58">
        <v>39</v>
      </c>
      <c r="B44" s="71" t="s">
        <v>323</v>
      </c>
      <c r="C44" s="36" t="s">
        <v>324</v>
      </c>
      <c r="D44" s="47">
        <v>497</v>
      </c>
      <c r="E44" s="29" t="s">
        <v>50</v>
      </c>
      <c r="F44" s="83"/>
      <c r="G44" s="84"/>
      <c r="H44" s="51">
        <v>9.5</v>
      </c>
      <c r="I44" s="42">
        <f t="shared" si="0"/>
        <v>0</v>
      </c>
      <c r="J44" s="68">
        <f t="shared" si="1"/>
        <v>0</v>
      </c>
      <c r="K44" s="43">
        <f t="shared" si="2"/>
        <v>0</v>
      </c>
      <c r="L44" s="84"/>
      <c r="M44" s="43">
        <f t="shared" si="3"/>
        <v>0</v>
      </c>
      <c r="N44" s="55">
        <f t="shared" si="4"/>
        <v>0</v>
      </c>
      <c r="O44" s="85"/>
      <c r="P44" s="85"/>
      <c r="Q44" s="85"/>
    </row>
    <row r="45" spans="1:17" ht="15.75" thickBot="1" x14ac:dyDescent="0.3">
      <c r="A45" s="58">
        <v>40</v>
      </c>
      <c r="B45" s="71" t="s">
        <v>325</v>
      </c>
      <c r="C45" s="36" t="s">
        <v>326</v>
      </c>
      <c r="D45" s="47">
        <v>1500</v>
      </c>
      <c r="E45" s="29" t="s">
        <v>50</v>
      </c>
      <c r="F45" s="83"/>
      <c r="G45" s="84"/>
      <c r="H45" s="51">
        <v>9.5</v>
      </c>
      <c r="I45" s="42">
        <f t="shared" si="0"/>
        <v>0</v>
      </c>
      <c r="J45" s="68">
        <f t="shared" si="1"/>
        <v>0</v>
      </c>
      <c r="K45" s="43">
        <f t="shared" si="2"/>
        <v>0</v>
      </c>
      <c r="L45" s="84"/>
      <c r="M45" s="43">
        <f t="shared" si="3"/>
        <v>0</v>
      </c>
      <c r="N45" s="55">
        <f t="shared" si="4"/>
        <v>0</v>
      </c>
      <c r="O45" s="85"/>
      <c r="P45" s="85"/>
      <c r="Q45" s="85"/>
    </row>
    <row r="46" spans="1:17" ht="15.75" thickBot="1" x14ac:dyDescent="0.3">
      <c r="A46" s="58">
        <v>41</v>
      </c>
      <c r="B46" s="71" t="s">
        <v>327</v>
      </c>
      <c r="C46" s="36" t="s">
        <v>328</v>
      </c>
      <c r="D46" s="47">
        <v>180</v>
      </c>
      <c r="E46" s="29" t="s">
        <v>50</v>
      </c>
      <c r="F46" s="83"/>
      <c r="G46" s="84"/>
      <c r="H46" s="51">
        <v>9.5</v>
      </c>
      <c r="I46" s="42">
        <f t="shared" si="0"/>
        <v>0</v>
      </c>
      <c r="J46" s="68">
        <f t="shared" si="1"/>
        <v>0</v>
      </c>
      <c r="K46" s="43">
        <f t="shared" si="2"/>
        <v>0</v>
      </c>
      <c r="L46" s="84"/>
      <c r="M46" s="43">
        <f t="shared" si="3"/>
        <v>0</v>
      </c>
      <c r="N46" s="55">
        <f t="shared" si="4"/>
        <v>0</v>
      </c>
      <c r="O46" s="85"/>
      <c r="P46" s="85"/>
      <c r="Q46" s="85"/>
    </row>
    <row r="47" spans="1:17" ht="15.75" thickBot="1" x14ac:dyDescent="0.3">
      <c r="A47" s="58">
        <v>42</v>
      </c>
      <c r="B47" s="71" t="s">
        <v>327</v>
      </c>
      <c r="C47" s="36" t="s">
        <v>329</v>
      </c>
      <c r="D47" s="47">
        <v>20</v>
      </c>
      <c r="E47" s="29" t="s">
        <v>50</v>
      </c>
      <c r="F47" s="83"/>
      <c r="G47" s="84"/>
      <c r="H47" s="51">
        <v>9.5</v>
      </c>
      <c r="I47" s="42">
        <f t="shared" si="0"/>
        <v>0</v>
      </c>
      <c r="J47" s="68">
        <f t="shared" si="1"/>
        <v>0</v>
      </c>
      <c r="K47" s="43">
        <f t="shared" si="2"/>
        <v>0</v>
      </c>
      <c r="L47" s="84"/>
      <c r="M47" s="43">
        <f t="shared" si="3"/>
        <v>0</v>
      </c>
      <c r="N47" s="55">
        <f t="shared" si="4"/>
        <v>0</v>
      </c>
      <c r="O47" s="85"/>
      <c r="P47" s="85"/>
      <c r="Q47" s="85"/>
    </row>
    <row r="48" spans="1:17" ht="15.75" thickBot="1" x14ac:dyDescent="0.3">
      <c r="A48" s="58">
        <v>43</v>
      </c>
      <c r="B48" s="71" t="s">
        <v>330</v>
      </c>
      <c r="C48" s="36" t="s">
        <v>328</v>
      </c>
      <c r="D48" s="47">
        <v>60</v>
      </c>
      <c r="E48" s="29" t="s">
        <v>50</v>
      </c>
      <c r="F48" s="83"/>
      <c r="G48" s="84"/>
      <c r="H48" s="51">
        <v>9.5</v>
      </c>
      <c r="I48" s="42">
        <f t="shared" si="0"/>
        <v>0</v>
      </c>
      <c r="J48" s="68">
        <f t="shared" si="1"/>
        <v>0</v>
      </c>
      <c r="K48" s="43">
        <f t="shared" si="2"/>
        <v>0</v>
      </c>
      <c r="L48" s="84"/>
      <c r="M48" s="43">
        <f t="shared" si="3"/>
        <v>0</v>
      </c>
      <c r="N48" s="55">
        <f t="shared" si="4"/>
        <v>0</v>
      </c>
      <c r="O48" s="85"/>
      <c r="P48" s="85"/>
      <c r="Q48" s="85"/>
    </row>
    <row r="49" spans="1:17" ht="15.75" thickBot="1" x14ac:dyDescent="0.3">
      <c r="A49" s="58">
        <v>44</v>
      </c>
      <c r="B49" s="71" t="s">
        <v>330</v>
      </c>
      <c r="C49" s="36" t="s">
        <v>329</v>
      </c>
      <c r="D49" s="47">
        <v>180</v>
      </c>
      <c r="E49" s="29" t="s">
        <v>50</v>
      </c>
      <c r="F49" s="83"/>
      <c r="G49" s="84"/>
      <c r="H49" s="51">
        <v>9.5</v>
      </c>
      <c r="I49" s="42">
        <f t="shared" si="0"/>
        <v>0</v>
      </c>
      <c r="J49" s="68">
        <f t="shared" si="1"/>
        <v>0</v>
      </c>
      <c r="K49" s="43">
        <f t="shared" si="2"/>
        <v>0</v>
      </c>
      <c r="L49" s="84"/>
      <c r="M49" s="43">
        <f t="shared" si="3"/>
        <v>0</v>
      </c>
      <c r="N49" s="55">
        <f t="shared" si="4"/>
        <v>0</v>
      </c>
      <c r="O49" s="85"/>
      <c r="P49" s="85"/>
      <c r="Q49" s="85"/>
    </row>
    <row r="50" spans="1:17" ht="15.75" thickBot="1" x14ac:dyDescent="0.3">
      <c r="A50" s="58">
        <v>45</v>
      </c>
      <c r="B50" s="71" t="s">
        <v>331</v>
      </c>
      <c r="C50" s="36" t="s">
        <v>332</v>
      </c>
      <c r="D50" s="47">
        <v>20</v>
      </c>
      <c r="E50" s="29" t="s">
        <v>50</v>
      </c>
      <c r="F50" s="83"/>
      <c r="G50" s="84"/>
      <c r="H50" s="51">
        <v>9.5</v>
      </c>
      <c r="I50" s="42">
        <f t="shared" si="0"/>
        <v>0</v>
      </c>
      <c r="J50" s="68">
        <f t="shared" si="1"/>
        <v>0</v>
      </c>
      <c r="K50" s="43">
        <f t="shared" si="2"/>
        <v>0</v>
      </c>
      <c r="L50" s="84"/>
      <c r="M50" s="43">
        <f t="shared" si="3"/>
        <v>0</v>
      </c>
      <c r="N50" s="55">
        <f t="shared" si="4"/>
        <v>0</v>
      </c>
      <c r="O50" s="85"/>
      <c r="P50" s="85"/>
      <c r="Q50" s="85"/>
    </row>
    <row r="51" spans="1:17" ht="15.75" thickBot="1" x14ac:dyDescent="0.3">
      <c r="A51" s="58">
        <v>46</v>
      </c>
      <c r="B51" s="71" t="s">
        <v>333</v>
      </c>
      <c r="C51" s="36" t="s">
        <v>278</v>
      </c>
      <c r="D51" s="47">
        <v>180</v>
      </c>
      <c r="E51" s="29" t="s">
        <v>50</v>
      </c>
      <c r="F51" s="83"/>
      <c r="G51" s="84"/>
      <c r="H51" s="51">
        <v>9.5</v>
      </c>
      <c r="I51" s="42">
        <f t="shared" si="0"/>
        <v>0</v>
      </c>
      <c r="J51" s="68">
        <f t="shared" si="1"/>
        <v>0</v>
      </c>
      <c r="K51" s="43">
        <f t="shared" si="2"/>
        <v>0</v>
      </c>
      <c r="L51" s="84"/>
      <c r="M51" s="43">
        <f t="shared" si="3"/>
        <v>0</v>
      </c>
      <c r="N51" s="55">
        <f t="shared" si="4"/>
        <v>0</v>
      </c>
      <c r="O51" s="85"/>
      <c r="P51" s="85"/>
      <c r="Q51" s="85"/>
    </row>
    <row r="52" spans="1:17" ht="15.75" thickBot="1" x14ac:dyDescent="0.3">
      <c r="A52" s="58">
        <v>47</v>
      </c>
      <c r="B52" s="71" t="s">
        <v>334</v>
      </c>
      <c r="C52" s="36" t="s">
        <v>178</v>
      </c>
      <c r="D52" s="47">
        <v>240</v>
      </c>
      <c r="E52" s="29" t="s">
        <v>50</v>
      </c>
      <c r="F52" s="83"/>
      <c r="G52" s="84"/>
      <c r="H52" s="51">
        <v>9.5</v>
      </c>
      <c r="I52" s="42">
        <f t="shared" si="0"/>
        <v>0</v>
      </c>
      <c r="J52" s="68">
        <f t="shared" si="1"/>
        <v>0</v>
      </c>
      <c r="K52" s="43">
        <f t="shared" si="2"/>
        <v>0</v>
      </c>
      <c r="L52" s="84"/>
      <c r="M52" s="43">
        <f t="shared" si="3"/>
        <v>0</v>
      </c>
      <c r="N52" s="55">
        <f t="shared" si="4"/>
        <v>0</v>
      </c>
      <c r="O52" s="85"/>
      <c r="P52" s="85"/>
      <c r="Q52" s="85"/>
    </row>
    <row r="53" spans="1:17" x14ac:dyDescent="0.25">
      <c r="A53" s="49" t="str">
        <f>A5</f>
        <v>JK</v>
      </c>
      <c r="B53" s="72" t="s">
        <v>19</v>
      </c>
      <c r="C53" s="46"/>
      <c r="D53" s="46">
        <f>SUM(D6:D52)</f>
        <v>12765</v>
      </c>
      <c r="E53" s="46"/>
      <c r="F53" s="46"/>
      <c r="G53" s="46"/>
      <c r="H53" s="46"/>
      <c r="I53" s="46"/>
      <c r="J53" s="46"/>
      <c r="K53" s="78">
        <f>SUM(K6:K52)</f>
        <v>0</v>
      </c>
      <c r="L53" s="79"/>
      <c r="M53" s="46"/>
      <c r="N53" s="46"/>
      <c r="O53" s="46"/>
      <c r="P53" s="46"/>
      <c r="Q53" s="46"/>
    </row>
    <row r="55" spans="1:17" ht="15.75" thickBot="1" x14ac:dyDescent="0.3">
      <c r="A55" s="50" t="s">
        <v>98</v>
      </c>
      <c r="B55" s="70" t="s">
        <v>335</v>
      </c>
      <c r="C55" s="70"/>
      <c r="D55" s="70"/>
      <c r="E55" s="70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7" ht="15.75" thickBot="1" x14ac:dyDescent="0.3">
      <c r="A56" s="58">
        <v>1</v>
      </c>
      <c r="B56" s="71" t="s">
        <v>307</v>
      </c>
      <c r="C56" s="36" t="s">
        <v>308</v>
      </c>
      <c r="D56" s="47">
        <v>500</v>
      </c>
      <c r="E56" s="29" t="s">
        <v>50</v>
      </c>
      <c r="F56" s="83"/>
      <c r="G56" s="84"/>
      <c r="H56" s="51">
        <v>9.5</v>
      </c>
      <c r="I56" s="42">
        <f>ROUND(G56*H56/100,2)</f>
        <v>0</v>
      </c>
      <c r="J56" s="68">
        <f>ROUND(G56,2)+ROUND(I56,2)</f>
        <v>0</v>
      </c>
      <c r="K56" s="43">
        <f>ROUND(D56*J56,2)</f>
        <v>0</v>
      </c>
      <c r="L56" s="84"/>
      <c r="M56" s="43">
        <f>G56*L56</f>
        <v>0</v>
      </c>
      <c r="N56" s="55">
        <f>ROUND(M56+M56*H56/100,2)</f>
        <v>0</v>
      </c>
      <c r="O56" s="85"/>
      <c r="P56" s="85"/>
      <c r="Q56" s="85"/>
    </row>
    <row r="57" spans="1:17" x14ac:dyDescent="0.25">
      <c r="A57" s="49" t="str">
        <f>A55</f>
        <v>JE</v>
      </c>
      <c r="B57" s="72" t="s">
        <v>19</v>
      </c>
      <c r="C57" s="46"/>
      <c r="D57" s="46">
        <f>SUM(D56:D56)</f>
        <v>500</v>
      </c>
      <c r="E57" s="46"/>
      <c r="F57" s="46"/>
      <c r="G57" s="46"/>
      <c r="H57" s="46"/>
      <c r="I57" s="46"/>
      <c r="J57" s="46"/>
      <c r="K57" s="78">
        <f>SUM(K56:K56)</f>
        <v>0</v>
      </c>
      <c r="L57" s="79"/>
      <c r="M57" s="46"/>
      <c r="N57" s="46"/>
      <c r="O57" s="46"/>
      <c r="P57" s="46"/>
      <c r="Q57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/>
  </sheetViews>
  <sheetFormatPr defaultColWidth="9" defaultRowHeight="15" x14ac:dyDescent="0.25"/>
  <cols>
    <col min="1" max="1" width="7.28515625" style="6" bestFit="1" customWidth="1"/>
    <col min="2" max="2" width="57.7109375" style="6" bestFit="1" customWidth="1"/>
    <col min="3" max="3" width="20" style="9" bestFit="1" customWidth="1"/>
    <col min="4" max="4" width="18.5703125" style="9" customWidth="1"/>
    <col min="5" max="5" width="11" style="9" bestFit="1" customWidth="1"/>
    <col min="6" max="6" width="40.7109375" style="6" customWidth="1"/>
    <col min="7" max="13" width="16.7109375" style="6" customWidth="1"/>
    <col min="14" max="14" width="17.5703125" style="6" customWidth="1"/>
    <col min="15" max="15" width="31" style="6" bestFit="1" customWidth="1"/>
    <col min="16" max="16" width="28.5703125" style="6" customWidth="1"/>
    <col min="17" max="17" width="22.7109375" style="6" customWidth="1"/>
    <col min="18" max="18" width="9" style="6" customWidth="1"/>
    <col min="19" max="16384" width="9" style="6"/>
  </cols>
  <sheetData>
    <row r="1" spans="1:17" ht="21" customHeight="1" x14ac:dyDescent="0.35">
      <c r="A1" s="63" t="s">
        <v>20</v>
      </c>
      <c r="B1" s="64"/>
      <c r="C1" s="64"/>
      <c r="D1" s="64"/>
      <c r="E1" s="64"/>
      <c r="F1" s="62" t="s">
        <v>21</v>
      </c>
      <c r="G1" s="62"/>
      <c r="H1" s="60"/>
      <c r="I1" s="60"/>
      <c r="J1" s="65"/>
      <c r="K1" s="60"/>
      <c r="L1" s="65"/>
      <c r="M1" s="65"/>
      <c r="N1" s="60"/>
      <c r="O1" s="60"/>
      <c r="P1" s="60"/>
      <c r="Q1" s="61"/>
    </row>
    <row r="2" spans="1:17" s="2" customFormat="1" ht="75" customHeight="1" x14ac:dyDescent="0.25">
      <c r="A2" s="20"/>
      <c r="B2" s="75" t="s">
        <v>18</v>
      </c>
      <c r="C2" s="21" t="s">
        <v>62</v>
      </c>
      <c r="D2" s="21" t="s">
        <v>63</v>
      </c>
      <c r="E2" s="21" t="s">
        <v>13</v>
      </c>
      <c r="F2" s="22" t="s">
        <v>40</v>
      </c>
      <c r="G2" s="22" t="s">
        <v>66</v>
      </c>
      <c r="H2" s="22" t="s">
        <v>9</v>
      </c>
      <c r="I2" s="22" t="s">
        <v>23</v>
      </c>
      <c r="J2" s="22" t="s">
        <v>69</v>
      </c>
      <c r="K2" s="22" t="s">
        <v>30</v>
      </c>
      <c r="L2" s="22" t="s">
        <v>64</v>
      </c>
      <c r="M2" s="22" t="s">
        <v>41</v>
      </c>
      <c r="N2" s="22" t="s">
        <v>42</v>
      </c>
      <c r="O2" s="22" t="s">
        <v>35</v>
      </c>
      <c r="P2" s="22" t="s">
        <v>14</v>
      </c>
      <c r="Q2" s="22" t="s">
        <v>15</v>
      </c>
    </row>
    <row r="3" spans="1:17" s="10" customFormat="1" ht="18.75" customHeight="1" x14ac:dyDescent="0.3">
      <c r="A3" s="48" t="s">
        <v>22</v>
      </c>
      <c r="B3" s="44">
        <v>1</v>
      </c>
      <c r="C3" s="76">
        <v>2</v>
      </c>
      <c r="D3" s="76">
        <v>3</v>
      </c>
      <c r="E3" s="76">
        <v>4</v>
      </c>
      <c r="F3" s="67">
        <v>5</v>
      </c>
      <c r="G3" s="67">
        <v>6</v>
      </c>
      <c r="H3" s="66">
        <v>7</v>
      </c>
      <c r="I3" s="67">
        <v>8</v>
      </c>
      <c r="J3" s="67">
        <v>9</v>
      </c>
      <c r="K3" s="66">
        <v>10</v>
      </c>
      <c r="L3" s="67">
        <v>11</v>
      </c>
      <c r="M3" s="67">
        <v>12</v>
      </c>
      <c r="N3" s="66">
        <v>13</v>
      </c>
      <c r="O3" s="67">
        <v>14</v>
      </c>
      <c r="P3" s="67">
        <v>15</v>
      </c>
      <c r="Q3" s="66">
        <v>16</v>
      </c>
    </row>
    <row r="5" spans="1:17" ht="15.75" customHeight="1" thickBot="1" x14ac:dyDescent="0.3">
      <c r="A5" s="50" t="s">
        <v>46</v>
      </c>
      <c r="B5" s="70" t="s">
        <v>336</v>
      </c>
      <c r="C5" s="70"/>
      <c r="D5" s="70"/>
      <c r="E5" s="7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.75" customHeight="1" thickBot="1" x14ac:dyDescent="0.3">
      <c r="A6" s="58">
        <v>1</v>
      </c>
      <c r="B6" s="71" t="s">
        <v>337</v>
      </c>
      <c r="C6" s="36" t="s">
        <v>320</v>
      </c>
      <c r="D6" s="47">
        <v>60</v>
      </c>
      <c r="E6" s="29" t="s">
        <v>50</v>
      </c>
      <c r="F6" s="83"/>
      <c r="G6" s="84"/>
      <c r="H6" s="51">
        <v>9.5</v>
      </c>
      <c r="I6" s="42">
        <f t="shared" ref="I6:I33" si="0">ROUND(G6*H6/100,2)</f>
        <v>0</v>
      </c>
      <c r="J6" s="68">
        <f t="shared" ref="J6:J33" si="1">ROUND(G6,2)+ROUND(I6,2)</f>
        <v>0</v>
      </c>
      <c r="K6" s="43">
        <f t="shared" ref="K6:K33" si="2">ROUND(D6*J6,2)</f>
        <v>0</v>
      </c>
      <c r="L6" s="84"/>
      <c r="M6" s="43">
        <f t="shared" ref="M6:M33" si="3">G6*L6</f>
        <v>0</v>
      </c>
      <c r="N6" s="55">
        <f t="shared" ref="N6:N33" si="4">ROUND(M6+M6*H6/100,2)</f>
        <v>0</v>
      </c>
      <c r="O6" s="85"/>
      <c r="P6" s="85"/>
      <c r="Q6" s="85"/>
    </row>
    <row r="7" spans="1:17" ht="15.75" thickBot="1" x14ac:dyDescent="0.3">
      <c r="A7" s="58">
        <v>2</v>
      </c>
      <c r="B7" s="71" t="s">
        <v>338</v>
      </c>
      <c r="C7" s="36" t="s">
        <v>320</v>
      </c>
      <c r="D7" s="47">
        <v>30</v>
      </c>
      <c r="E7" s="29" t="s">
        <v>50</v>
      </c>
      <c r="F7" s="83"/>
      <c r="G7" s="84"/>
      <c r="H7" s="51">
        <v>9.5</v>
      </c>
      <c r="I7" s="42">
        <f t="shared" si="0"/>
        <v>0</v>
      </c>
      <c r="J7" s="68">
        <f t="shared" si="1"/>
        <v>0</v>
      </c>
      <c r="K7" s="43">
        <f t="shared" si="2"/>
        <v>0</v>
      </c>
      <c r="L7" s="84"/>
      <c r="M7" s="43">
        <f t="shared" si="3"/>
        <v>0</v>
      </c>
      <c r="N7" s="55">
        <f t="shared" si="4"/>
        <v>0</v>
      </c>
      <c r="O7" s="85"/>
      <c r="P7" s="85"/>
      <c r="Q7" s="85"/>
    </row>
    <row r="8" spans="1:17" ht="15.75" thickBot="1" x14ac:dyDescent="0.3">
      <c r="A8" s="58">
        <v>3</v>
      </c>
      <c r="B8" s="71" t="s">
        <v>339</v>
      </c>
      <c r="C8" s="36" t="s">
        <v>320</v>
      </c>
      <c r="D8" s="47">
        <v>30</v>
      </c>
      <c r="E8" s="29" t="s">
        <v>50</v>
      </c>
      <c r="F8" s="83"/>
      <c r="G8" s="84"/>
      <c r="H8" s="51">
        <v>9.5</v>
      </c>
      <c r="I8" s="42">
        <f t="shared" si="0"/>
        <v>0</v>
      </c>
      <c r="J8" s="68">
        <f t="shared" si="1"/>
        <v>0</v>
      </c>
      <c r="K8" s="43">
        <f t="shared" si="2"/>
        <v>0</v>
      </c>
      <c r="L8" s="84"/>
      <c r="M8" s="43">
        <f t="shared" si="3"/>
        <v>0</v>
      </c>
      <c r="N8" s="55">
        <f t="shared" si="4"/>
        <v>0</v>
      </c>
      <c r="O8" s="85"/>
      <c r="P8" s="85"/>
      <c r="Q8" s="85"/>
    </row>
    <row r="9" spans="1:17" ht="15.75" thickBot="1" x14ac:dyDescent="0.3">
      <c r="A9" s="58">
        <v>4</v>
      </c>
      <c r="B9" s="71" t="s">
        <v>340</v>
      </c>
      <c r="C9" s="36" t="s">
        <v>341</v>
      </c>
      <c r="D9" s="47">
        <v>200</v>
      </c>
      <c r="E9" s="29" t="s">
        <v>50</v>
      </c>
      <c r="F9" s="83"/>
      <c r="G9" s="84"/>
      <c r="H9" s="51">
        <v>9.5</v>
      </c>
      <c r="I9" s="42">
        <f t="shared" si="0"/>
        <v>0</v>
      </c>
      <c r="J9" s="68">
        <f t="shared" si="1"/>
        <v>0</v>
      </c>
      <c r="K9" s="43">
        <f t="shared" si="2"/>
        <v>0</v>
      </c>
      <c r="L9" s="84"/>
      <c r="M9" s="43">
        <f t="shared" si="3"/>
        <v>0</v>
      </c>
      <c r="N9" s="55">
        <f t="shared" si="4"/>
        <v>0</v>
      </c>
      <c r="O9" s="85"/>
      <c r="P9" s="85"/>
      <c r="Q9" s="85"/>
    </row>
    <row r="10" spans="1:17" ht="15.75" thickBot="1" x14ac:dyDescent="0.3">
      <c r="A10" s="58">
        <v>5</v>
      </c>
      <c r="B10" s="71" t="s">
        <v>342</v>
      </c>
      <c r="C10" s="36" t="s">
        <v>320</v>
      </c>
      <c r="D10" s="47">
        <v>30</v>
      </c>
      <c r="E10" s="29" t="s">
        <v>50</v>
      </c>
      <c r="F10" s="83"/>
      <c r="G10" s="84"/>
      <c r="H10" s="51">
        <v>9.5</v>
      </c>
      <c r="I10" s="42">
        <f t="shared" si="0"/>
        <v>0</v>
      </c>
      <c r="J10" s="68">
        <f t="shared" si="1"/>
        <v>0</v>
      </c>
      <c r="K10" s="43">
        <f t="shared" si="2"/>
        <v>0</v>
      </c>
      <c r="L10" s="84"/>
      <c r="M10" s="43">
        <f t="shared" si="3"/>
        <v>0</v>
      </c>
      <c r="N10" s="55">
        <f t="shared" si="4"/>
        <v>0</v>
      </c>
      <c r="O10" s="85"/>
      <c r="P10" s="85"/>
      <c r="Q10" s="85"/>
    </row>
    <row r="11" spans="1:17" ht="15.75" thickBot="1" x14ac:dyDescent="0.3">
      <c r="A11" s="58">
        <v>6</v>
      </c>
      <c r="B11" s="71" t="s">
        <v>343</v>
      </c>
      <c r="C11" s="36" t="s">
        <v>320</v>
      </c>
      <c r="D11" s="47">
        <v>60</v>
      </c>
      <c r="E11" s="29" t="s">
        <v>50</v>
      </c>
      <c r="F11" s="83"/>
      <c r="G11" s="84"/>
      <c r="H11" s="51">
        <v>9.5</v>
      </c>
      <c r="I11" s="42">
        <f t="shared" si="0"/>
        <v>0</v>
      </c>
      <c r="J11" s="68">
        <f t="shared" si="1"/>
        <v>0</v>
      </c>
      <c r="K11" s="43">
        <f t="shared" si="2"/>
        <v>0</v>
      </c>
      <c r="L11" s="84"/>
      <c r="M11" s="43">
        <f t="shared" si="3"/>
        <v>0</v>
      </c>
      <c r="N11" s="55">
        <f t="shared" si="4"/>
        <v>0</v>
      </c>
      <c r="O11" s="85"/>
      <c r="P11" s="85"/>
      <c r="Q11" s="85"/>
    </row>
    <row r="12" spans="1:17" ht="15.75" thickBot="1" x14ac:dyDescent="0.3">
      <c r="A12" s="58">
        <v>7</v>
      </c>
      <c r="B12" s="71" t="s">
        <v>305</v>
      </c>
      <c r="C12" s="36" t="s">
        <v>320</v>
      </c>
      <c r="D12" s="47">
        <v>700</v>
      </c>
      <c r="E12" s="29" t="s">
        <v>50</v>
      </c>
      <c r="F12" s="83"/>
      <c r="G12" s="84"/>
      <c r="H12" s="51">
        <v>9.5</v>
      </c>
      <c r="I12" s="42">
        <f t="shared" si="0"/>
        <v>0</v>
      </c>
      <c r="J12" s="68">
        <f t="shared" si="1"/>
        <v>0</v>
      </c>
      <c r="K12" s="43">
        <f t="shared" si="2"/>
        <v>0</v>
      </c>
      <c r="L12" s="84"/>
      <c r="M12" s="43">
        <f t="shared" si="3"/>
        <v>0</v>
      </c>
      <c r="N12" s="55">
        <f t="shared" si="4"/>
        <v>0</v>
      </c>
      <c r="O12" s="85"/>
      <c r="P12" s="85"/>
      <c r="Q12" s="85"/>
    </row>
    <row r="13" spans="1:17" ht="15.75" thickBot="1" x14ac:dyDescent="0.3">
      <c r="A13" s="58">
        <v>8</v>
      </c>
      <c r="B13" s="71" t="s">
        <v>344</v>
      </c>
      <c r="C13" s="36" t="s">
        <v>261</v>
      </c>
      <c r="D13" s="47">
        <v>800</v>
      </c>
      <c r="E13" s="29" t="s">
        <v>50</v>
      </c>
      <c r="F13" s="83"/>
      <c r="G13" s="84"/>
      <c r="H13" s="51">
        <v>9.5</v>
      </c>
      <c r="I13" s="42">
        <f t="shared" si="0"/>
        <v>0</v>
      </c>
      <c r="J13" s="68">
        <f t="shared" si="1"/>
        <v>0</v>
      </c>
      <c r="K13" s="43">
        <f t="shared" si="2"/>
        <v>0</v>
      </c>
      <c r="L13" s="84"/>
      <c r="M13" s="43">
        <f t="shared" si="3"/>
        <v>0</v>
      </c>
      <c r="N13" s="55">
        <f t="shared" si="4"/>
        <v>0</v>
      </c>
      <c r="O13" s="85"/>
      <c r="P13" s="85"/>
      <c r="Q13" s="85"/>
    </row>
    <row r="14" spans="1:17" ht="15.75" thickBot="1" x14ac:dyDescent="0.3">
      <c r="A14" s="58">
        <v>9</v>
      </c>
      <c r="B14" s="71" t="s">
        <v>345</v>
      </c>
      <c r="C14" s="36" t="s">
        <v>346</v>
      </c>
      <c r="D14" s="47">
        <v>300</v>
      </c>
      <c r="E14" s="29" t="s">
        <v>50</v>
      </c>
      <c r="F14" s="83"/>
      <c r="G14" s="84"/>
      <c r="H14" s="51">
        <v>9.5</v>
      </c>
      <c r="I14" s="42">
        <f t="shared" si="0"/>
        <v>0</v>
      </c>
      <c r="J14" s="68">
        <f t="shared" si="1"/>
        <v>0</v>
      </c>
      <c r="K14" s="43">
        <f t="shared" si="2"/>
        <v>0</v>
      </c>
      <c r="L14" s="84"/>
      <c r="M14" s="43">
        <f t="shared" si="3"/>
        <v>0</v>
      </c>
      <c r="N14" s="55">
        <f t="shared" si="4"/>
        <v>0</v>
      </c>
      <c r="O14" s="85"/>
      <c r="P14" s="85"/>
      <c r="Q14" s="85"/>
    </row>
    <row r="15" spans="1:17" ht="15.75" thickBot="1" x14ac:dyDescent="0.3">
      <c r="A15" s="58">
        <v>10</v>
      </c>
      <c r="B15" s="71" t="s">
        <v>347</v>
      </c>
      <c r="C15" s="36" t="s">
        <v>346</v>
      </c>
      <c r="D15" s="47">
        <v>530</v>
      </c>
      <c r="E15" s="29" t="s">
        <v>50</v>
      </c>
      <c r="F15" s="83"/>
      <c r="G15" s="84"/>
      <c r="H15" s="51">
        <v>9.5</v>
      </c>
      <c r="I15" s="42">
        <f t="shared" si="0"/>
        <v>0</v>
      </c>
      <c r="J15" s="68">
        <f t="shared" si="1"/>
        <v>0</v>
      </c>
      <c r="K15" s="43">
        <f t="shared" si="2"/>
        <v>0</v>
      </c>
      <c r="L15" s="84"/>
      <c r="M15" s="43">
        <f t="shared" si="3"/>
        <v>0</v>
      </c>
      <c r="N15" s="55">
        <f t="shared" si="4"/>
        <v>0</v>
      </c>
      <c r="O15" s="85"/>
      <c r="P15" s="85"/>
      <c r="Q15" s="85"/>
    </row>
    <row r="16" spans="1:17" ht="15.75" thickBot="1" x14ac:dyDescent="0.3">
      <c r="A16" s="58">
        <v>11</v>
      </c>
      <c r="B16" s="71" t="s">
        <v>348</v>
      </c>
      <c r="C16" s="36" t="s">
        <v>261</v>
      </c>
      <c r="D16" s="47">
        <v>500</v>
      </c>
      <c r="E16" s="29" t="s">
        <v>50</v>
      </c>
      <c r="F16" s="83"/>
      <c r="G16" s="84"/>
      <c r="H16" s="51">
        <v>9.5</v>
      </c>
      <c r="I16" s="42">
        <f t="shared" si="0"/>
        <v>0</v>
      </c>
      <c r="J16" s="68">
        <f t="shared" si="1"/>
        <v>0</v>
      </c>
      <c r="K16" s="43">
        <f t="shared" si="2"/>
        <v>0</v>
      </c>
      <c r="L16" s="84"/>
      <c r="M16" s="43">
        <f t="shared" si="3"/>
        <v>0</v>
      </c>
      <c r="N16" s="55">
        <f t="shared" si="4"/>
        <v>0</v>
      </c>
      <c r="O16" s="85"/>
      <c r="P16" s="85"/>
      <c r="Q16" s="85"/>
    </row>
    <row r="17" spans="1:17" ht="15.75" thickBot="1" x14ac:dyDescent="0.3">
      <c r="A17" s="58">
        <v>12</v>
      </c>
      <c r="B17" s="71" t="s">
        <v>349</v>
      </c>
      <c r="C17" s="36" t="s">
        <v>193</v>
      </c>
      <c r="D17" s="47">
        <v>350</v>
      </c>
      <c r="E17" s="29" t="s">
        <v>50</v>
      </c>
      <c r="F17" s="83"/>
      <c r="G17" s="84"/>
      <c r="H17" s="51">
        <v>9.5</v>
      </c>
      <c r="I17" s="42">
        <f t="shared" si="0"/>
        <v>0</v>
      </c>
      <c r="J17" s="68">
        <f t="shared" si="1"/>
        <v>0</v>
      </c>
      <c r="K17" s="43">
        <f t="shared" si="2"/>
        <v>0</v>
      </c>
      <c r="L17" s="84"/>
      <c r="M17" s="43">
        <f t="shared" si="3"/>
        <v>0</v>
      </c>
      <c r="N17" s="55">
        <f t="shared" si="4"/>
        <v>0</v>
      </c>
      <c r="O17" s="85"/>
      <c r="P17" s="85"/>
      <c r="Q17" s="85"/>
    </row>
    <row r="18" spans="1:17" ht="15.75" thickBot="1" x14ac:dyDescent="0.3">
      <c r="A18" s="58">
        <v>13</v>
      </c>
      <c r="B18" s="71" t="s">
        <v>350</v>
      </c>
      <c r="C18" s="36" t="s">
        <v>346</v>
      </c>
      <c r="D18" s="47">
        <v>1500</v>
      </c>
      <c r="E18" s="29" t="s">
        <v>50</v>
      </c>
      <c r="F18" s="83"/>
      <c r="G18" s="84"/>
      <c r="H18" s="51">
        <v>9.5</v>
      </c>
      <c r="I18" s="42">
        <f t="shared" si="0"/>
        <v>0</v>
      </c>
      <c r="J18" s="68">
        <f t="shared" si="1"/>
        <v>0</v>
      </c>
      <c r="K18" s="43">
        <f t="shared" si="2"/>
        <v>0</v>
      </c>
      <c r="L18" s="84"/>
      <c r="M18" s="43">
        <f t="shared" si="3"/>
        <v>0</v>
      </c>
      <c r="N18" s="55">
        <f t="shared" si="4"/>
        <v>0</v>
      </c>
      <c r="O18" s="85"/>
      <c r="P18" s="85"/>
      <c r="Q18" s="85"/>
    </row>
    <row r="19" spans="1:17" ht="15.75" thickBot="1" x14ac:dyDescent="0.3">
      <c r="A19" s="58">
        <v>14</v>
      </c>
      <c r="B19" s="71" t="s">
        <v>350</v>
      </c>
      <c r="C19" s="36" t="s">
        <v>351</v>
      </c>
      <c r="D19" s="47">
        <v>500</v>
      </c>
      <c r="E19" s="29" t="s">
        <v>50</v>
      </c>
      <c r="F19" s="83"/>
      <c r="G19" s="84"/>
      <c r="H19" s="51">
        <v>9.5</v>
      </c>
      <c r="I19" s="42">
        <f t="shared" si="0"/>
        <v>0</v>
      </c>
      <c r="J19" s="68">
        <f t="shared" si="1"/>
        <v>0</v>
      </c>
      <c r="K19" s="43">
        <f t="shared" si="2"/>
        <v>0</v>
      </c>
      <c r="L19" s="84"/>
      <c r="M19" s="43">
        <f t="shared" si="3"/>
        <v>0</v>
      </c>
      <c r="N19" s="55">
        <f t="shared" si="4"/>
        <v>0</v>
      </c>
      <c r="O19" s="85"/>
      <c r="P19" s="85"/>
      <c r="Q19" s="85"/>
    </row>
    <row r="20" spans="1:17" ht="15.75" thickBot="1" x14ac:dyDescent="0.3">
      <c r="A20" s="58">
        <v>15</v>
      </c>
      <c r="B20" s="71" t="s">
        <v>352</v>
      </c>
      <c r="C20" s="36" t="s">
        <v>261</v>
      </c>
      <c r="D20" s="47">
        <v>1500</v>
      </c>
      <c r="E20" s="29" t="s">
        <v>50</v>
      </c>
      <c r="F20" s="83"/>
      <c r="G20" s="84"/>
      <c r="H20" s="51">
        <v>9.5</v>
      </c>
      <c r="I20" s="42">
        <f t="shared" si="0"/>
        <v>0</v>
      </c>
      <c r="J20" s="68">
        <f t="shared" si="1"/>
        <v>0</v>
      </c>
      <c r="K20" s="43">
        <f t="shared" si="2"/>
        <v>0</v>
      </c>
      <c r="L20" s="84"/>
      <c r="M20" s="43">
        <f t="shared" si="3"/>
        <v>0</v>
      </c>
      <c r="N20" s="55">
        <f t="shared" si="4"/>
        <v>0</v>
      </c>
      <c r="O20" s="85"/>
      <c r="P20" s="85"/>
      <c r="Q20" s="85"/>
    </row>
    <row r="21" spans="1:17" ht="15.75" thickBot="1" x14ac:dyDescent="0.3">
      <c r="A21" s="58">
        <v>16</v>
      </c>
      <c r="B21" s="71" t="s">
        <v>353</v>
      </c>
      <c r="C21" s="36" t="s">
        <v>320</v>
      </c>
      <c r="D21" s="47">
        <v>300</v>
      </c>
      <c r="E21" s="29" t="s">
        <v>50</v>
      </c>
      <c r="F21" s="83"/>
      <c r="G21" s="84"/>
      <c r="H21" s="51">
        <v>9.5</v>
      </c>
      <c r="I21" s="42">
        <f t="shared" si="0"/>
        <v>0</v>
      </c>
      <c r="J21" s="68">
        <f t="shared" si="1"/>
        <v>0</v>
      </c>
      <c r="K21" s="43">
        <f t="shared" si="2"/>
        <v>0</v>
      </c>
      <c r="L21" s="84"/>
      <c r="M21" s="43">
        <f t="shared" si="3"/>
        <v>0</v>
      </c>
      <c r="N21" s="55">
        <f t="shared" si="4"/>
        <v>0</v>
      </c>
      <c r="O21" s="85"/>
      <c r="P21" s="85"/>
      <c r="Q21" s="85"/>
    </row>
    <row r="22" spans="1:17" ht="15.75" thickBot="1" x14ac:dyDescent="0.3">
      <c r="A22" s="58">
        <v>17</v>
      </c>
      <c r="B22" s="71" t="s">
        <v>354</v>
      </c>
      <c r="C22" s="36" t="s">
        <v>346</v>
      </c>
      <c r="D22" s="47">
        <v>1500</v>
      </c>
      <c r="E22" s="29" t="s">
        <v>50</v>
      </c>
      <c r="F22" s="83"/>
      <c r="G22" s="84"/>
      <c r="H22" s="51">
        <v>9.5</v>
      </c>
      <c r="I22" s="42">
        <f t="shared" si="0"/>
        <v>0</v>
      </c>
      <c r="J22" s="68">
        <f t="shared" si="1"/>
        <v>0</v>
      </c>
      <c r="K22" s="43">
        <f t="shared" si="2"/>
        <v>0</v>
      </c>
      <c r="L22" s="84"/>
      <c r="M22" s="43">
        <f t="shared" si="3"/>
        <v>0</v>
      </c>
      <c r="N22" s="55">
        <f t="shared" si="4"/>
        <v>0</v>
      </c>
      <c r="O22" s="85"/>
      <c r="P22" s="85"/>
      <c r="Q22" s="85"/>
    </row>
    <row r="23" spans="1:17" ht="15.75" thickBot="1" x14ac:dyDescent="0.3">
      <c r="A23" s="58">
        <v>18</v>
      </c>
      <c r="B23" s="71" t="s">
        <v>355</v>
      </c>
      <c r="C23" s="36" t="s">
        <v>346</v>
      </c>
      <c r="D23" s="47">
        <v>300</v>
      </c>
      <c r="E23" s="29" t="s">
        <v>50</v>
      </c>
      <c r="F23" s="83"/>
      <c r="G23" s="84"/>
      <c r="H23" s="51">
        <v>9.5</v>
      </c>
      <c r="I23" s="42">
        <f t="shared" si="0"/>
        <v>0</v>
      </c>
      <c r="J23" s="68">
        <f t="shared" si="1"/>
        <v>0</v>
      </c>
      <c r="K23" s="43">
        <f t="shared" si="2"/>
        <v>0</v>
      </c>
      <c r="L23" s="84"/>
      <c r="M23" s="43">
        <f t="shared" si="3"/>
        <v>0</v>
      </c>
      <c r="N23" s="55">
        <f t="shared" si="4"/>
        <v>0</v>
      </c>
      <c r="O23" s="85"/>
      <c r="P23" s="85"/>
      <c r="Q23" s="85"/>
    </row>
    <row r="24" spans="1:17" ht="15.75" thickBot="1" x14ac:dyDescent="0.3">
      <c r="A24" s="58">
        <v>19</v>
      </c>
      <c r="B24" s="71" t="s">
        <v>356</v>
      </c>
      <c r="C24" s="36" t="s">
        <v>346</v>
      </c>
      <c r="D24" s="47">
        <v>200</v>
      </c>
      <c r="E24" s="29" t="s">
        <v>50</v>
      </c>
      <c r="F24" s="83"/>
      <c r="G24" s="84"/>
      <c r="H24" s="51">
        <v>9.5</v>
      </c>
      <c r="I24" s="42">
        <f t="shared" si="0"/>
        <v>0</v>
      </c>
      <c r="J24" s="68">
        <f t="shared" si="1"/>
        <v>0</v>
      </c>
      <c r="K24" s="43">
        <f t="shared" si="2"/>
        <v>0</v>
      </c>
      <c r="L24" s="84"/>
      <c r="M24" s="43">
        <f t="shared" si="3"/>
        <v>0</v>
      </c>
      <c r="N24" s="55">
        <f t="shared" si="4"/>
        <v>0</v>
      </c>
      <c r="O24" s="85"/>
      <c r="P24" s="85"/>
      <c r="Q24" s="85"/>
    </row>
    <row r="25" spans="1:17" ht="15.75" thickBot="1" x14ac:dyDescent="0.3">
      <c r="A25" s="58">
        <v>20</v>
      </c>
      <c r="B25" s="71" t="s">
        <v>357</v>
      </c>
      <c r="C25" s="36" t="s">
        <v>261</v>
      </c>
      <c r="D25" s="47">
        <v>200</v>
      </c>
      <c r="E25" s="29" t="s">
        <v>50</v>
      </c>
      <c r="F25" s="83"/>
      <c r="G25" s="84"/>
      <c r="H25" s="51">
        <v>9.5</v>
      </c>
      <c r="I25" s="42">
        <f t="shared" si="0"/>
        <v>0</v>
      </c>
      <c r="J25" s="68">
        <f t="shared" si="1"/>
        <v>0</v>
      </c>
      <c r="K25" s="43">
        <f t="shared" si="2"/>
        <v>0</v>
      </c>
      <c r="L25" s="84"/>
      <c r="M25" s="43">
        <f t="shared" si="3"/>
        <v>0</v>
      </c>
      <c r="N25" s="55">
        <f t="shared" si="4"/>
        <v>0</v>
      </c>
      <c r="O25" s="85"/>
      <c r="P25" s="85"/>
      <c r="Q25" s="85"/>
    </row>
    <row r="26" spans="1:17" ht="15.75" thickBot="1" x14ac:dyDescent="0.3">
      <c r="A26" s="58">
        <v>21</v>
      </c>
      <c r="B26" s="71" t="s">
        <v>358</v>
      </c>
      <c r="C26" s="36" t="s">
        <v>346</v>
      </c>
      <c r="D26" s="47">
        <v>500</v>
      </c>
      <c r="E26" s="29" t="s">
        <v>50</v>
      </c>
      <c r="F26" s="83"/>
      <c r="G26" s="84"/>
      <c r="H26" s="51">
        <v>9.5</v>
      </c>
      <c r="I26" s="42">
        <f t="shared" si="0"/>
        <v>0</v>
      </c>
      <c r="J26" s="68">
        <f t="shared" si="1"/>
        <v>0</v>
      </c>
      <c r="K26" s="43">
        <f t="shared" si="2"/>
        <v>0</v>
      </c>
      <c r="L26" s="84"/>
      <c r="M26" s="43">
        <f t="shared" si="3"/>
        <v>0</v>
      </c>
      <c r="N26" s="55">
        <f t="shared" si="4"/>
        <v>0</v>
      </c>
      <c r="O26" s="85"/>
      <c r="P26" s="85"/>
      <c r="Q26" s="85"/>
    </row>
    <row r="27" spans="1:17" ht="15.75" thickBot="1" x14ac:dyDescent="0.3">
      <c r="A27" s="58">
        <v>22</v>
      </c>
      <c r="B27" s="71" t="s">
        <v>359</v>
      </c>
      <c r="C27" s="36" t="s">
        <v>49</v>
      </c>
      <c r="D27" s="47">
        <v>600</v>
      </c>
      <c r="E27" s="29" t="s">
        <v>50</v>
      </c>
      <c r="F27" s="83"/>
      <c r="G27" s="84"/>
      <c r="H27" s="51">
        <v>9.5</v>
      </c>
      <c r="I27" s="42">
        <f t="shared" si="0"/>
        <v>0</v>
      </c>
      <c r="J27" s="68">
        <f t="shared" si="1"/>
        <v>0</v>
      </c>
      <c r="K27" s="43">
        <f t="shared" si="2"/>
        <v>0</v>
      </c>
      <c r="L27" s="84"/>
      <c r="M27" s="43">
        <f t="shared" si="3"/>
        <v>0</v>
      </c>
      <c r="N27" s="55">
        <f t="shared" si="4"/>
        <v>0</v>
      </c>
      <c r="O27" s="85"/>
      <c r="P27" s="85"/>
      <c r="Q27" s="85"/>
    </row>
    <row r="28" spans="1:17" ht="15.75" thickBot="1" x14ac:dyDescent="0.3">
      <c r="A28" s="58">
        <v>23</v>
      </c>
      <c r="B28" s="71" t="s">
        <v>360</v>
      </c>
      <c r="C28" s="36" t="s">
        <v>49</v>
      </c>
      <c r="D28" s="47">
        <v>200</v>
      </c>
      <c r="E28" s="29" t="s">
        <v>50</v>
      </c>
      <c r="F28" s="83"/>
      <c r="G28" s="84"/>
      <c r="H28" s="51">
        <v>9.5</v>
      </c>
      <c r="I28" s="42">
        <f t="shared" si="0"/>
        <v>0</v>
      </c>
      <c r="J28" s="68">
        <f t="shared" si="1"/>
        <v>0</v>
      </c>
      <c r="K28" s="43">
        <f t="shared" si="2"/>
        <v>0</v>
      </c>
      <c r="L28" s="84"/>
      <c r="M28" s="43">
        <f t="shared" si="3"/>
        <v>0</v>
      </c>
      <c r="N28" s="55">
        <f t="shared" si="4"/>
        <v>0</v>
      </c>
      <c r="O28" s="85"/>
      <c r="P28" s="85"/>
      <c r="Q28" s="85"/>
    </row>
    <row r="29" spans="1:17" ht="15.75" thickBot="1" x14ac:dyDescent="0.3">
      <c r="A29" s="58">
        <v>24</v>
      </c>
      <c r="B29" s="71" t="s">
        <v>361</v>
      </c>
      <c r="C29" s="36" t="s">
        <v>346</v>
      </c>
      <c r="D29" s="47">
        <v>300</v>
      </c>
      <c r="E29" s="29" t="s">
        <v>50</v>
      </c>
      <c r="F29" s="83"/>
      <c r="G29" s="84"/>
      <c r="H29" s="51">
        <v>9.5</v>
      </c>
      <c r="I29" s="42">
        <f t="shared" si="0"/>
        <v>0</v>
      </c>
      <c r="J29" s="68">
        <f t="shared" si="1"/>
        <v>0</v>
      </c>
      <c r="K29" s="43">
        <f t="shared" si="2"/>
        <v>0</v>
      </c>
      <c r="L29" s="84"/>
      <c r="M29" s="43">
        <f t="shared" si="3"/>
        <v>0</v>
      </c>
      <c r="N29" s="55">
        <f t="shared" si="4"/>
        <v>0</v>
      </c>
      <c r="O29" s="85"/>
      <c r="P29" s="85"/>
      <c r="Q29" s="85"/>
    </row>
    <row r="30" spans="1:17" ht="15.75" thickBot="1" x14ac:dyDescent="0.3">
      <c r="A30" s="58">
        <v>25</v>
      </c>
      <c r="B30" s="71" t="s">
        <v>362</v>
      </c>
      <c r="C30" s="36" t="s">
        <v>341</v>
      </c>
      <c r="D30" s="47">
        <v>50</v>
      </c>
      <c r="E30" s="29" t="s">
        <v>50</v>
      </c>
      <c r="F30" s="83"/>
      <c r="G30" s="84"/>
      <c r="H30" s="51">
        <v>9.5</v>
      </c>
      <c r="I30" s="42">
        <f t="shared" si="0"/>
        <v>0</v>
      </c>
      <c r="J30" s="68">
        <f t="shared" si="1"/>
        <v>0</v>
      </c>
      <c r="K30" s="43">
        <f t="shared" si="2"/>
        <v>0</v>
      </c>
      <c r="L30" s="84"/>
      <c r="M30" s="43">
        <f t="shared" si="3"/>
        <v>0</v>
      </c>
      <c r="N30" s="55">
        <f t="shared" si="4"/>
        <v>0</v>
      </c>
      <c r="O30" s="85"/>
      <c r="P30" s="85"/>
      <c r="Q30" s="85"/>
    </row>
    <row r="31" spans="1:17" ht="15.75" thickBot="1" x14ac:dyDescent="0.3">
      <c r="A31" s="58">
        <v>26</v>
      </c>
      <c r="B31" s="71" t="s">
        <v>363</v>
      </c>
      <c r="C31" s="36" t="s">
        <v>341</v>
      </c>
      <c r="D31" s="47">
        <v>500</v>
      </c>
      <c r="E31" s="29" t="s">
        <v>50</v>
      </c>
      <c r="F31" s="83"/>
      <c r="G31" s="84"/>
      <c r="H31" s="51">
        <v>9.5</v>
      </c>
      <c r="I31" s="42">
        <f t="shared" si="0"/>
        <v>0</v>
      </c>
      <c r="J31" s="68">
        <f t="shared" si="1"/>
        <v>0</v>
      </c>
      <c r="K31" s="43">
        <f t="shared" si="2"/>
        <v>0</v>
      </c>
      <c r="L31" s="84"/>
      <c r="M31" s="43">
        <f t="shared" si="3"/>
        <v>0</v>
      </c>
      <c r="N31" s="55">
        <f t="shared" si="4"/>
        <v>0</v>
      </c>
      <c r="O31" s="85"/>
      <c r="P31" s="85"/>
      <c r="Q31" s="85"/>
    </row>
    <row r="32" spans="1:17" ht="15.75" thickBot="1" x14ac:dyDescent="0.3">
      <c r="A32" s="58">
        <v>27</v>
      </c>
      <c r="B32" s="71" t="s">
        <v>364</v>
      </c>
      <c r="C32" s="36" t="s">
        <v>346</v>
      </c>
      <c r="D32" s="47">
        <v>100</v>
      </c>
      <c r="E32" s="29" t="s">
        <v>50</v>
      </c>
      <c r="F32" s="83"/>
      <c r="G32" s="84"/>
      <c r="H32" s="51">
        <v>9.5</v>
      </c>
      <c r="I32" s="42">
        <f t="shared" si="0"/>
        <v>0</v>
      </c>
      <c r="J32" s="68">
        <f t="shared" si="1"/>
        <v>0</v>
      </c>
      <c r="K32" s="43">
        <f t="shared" si="2"/>
        <v>0</v>
      </c>
      <c r="L32" s="84"/>
      <c r="M32" s="43">
        <f t="shared" si="3"/>
        <v>0</v>
      </c>
      <c r="N32" s="55">
        <f t="shared" si="4"/>
        <v>0</v>
      </c>
      <c r="O32" s="85"/>
      <c r="P32" s="85"/>
      <c r="Q32" s="85"/>
    </row>
    <row r="33" spans="1:17" ht="15.75" thickBot="1" x14ac:dyDescent="0.3">
      <c r="A33" s="58">
        <v>28</v>
      </c>
      <c r="B33" s="71" t="s">
        <v>365</v>
      </c>
      <c r="C33" s="36" t="s">
        <v>193</v>
      </c>
      <c r="D33" s="47">
        <v>1200</v>
      </c>
      <c r="E33" s="29" t="s">
        <v>50</v>
      </c>
      <c r="F33" s="83"/>
      <c r="G33" s="84"/>
      <c r="H33" s="51">
        <v>9.5</v>
      </c>
      <c r="I33" s="42">
        <f t="shared" si="0"/>
        <v>0</v>
      </c>
      <c r="J33" s="68">
        <f t="shared" si="1"/>
        <v>0</v>
      </c>
      <c r="K33" s="43">
        <f t="shared" si="2"/>
        <v>0</v>
      </c>
      <c r="L33" s="84"/>
      <c r="M33" s="43">
        <f t="shared" si="3"/>
        <v>0</v>
      </c>
      <c r="N33" s="55">
        <f t="shared" si="4"/>
        <v>0</v>
      </c>
      <c r="O33" s="85"/>
      <c r="P33" s="85"/>
      <c r="Q33" s="85"/>
    </row>
    <row r="34" spans="1:17" x14ac:dyDescent="0.25">
      <c r="A34" s="49" t="str">
        <f>A5</f>
        <v>JK</v>
      </c>
      <c r="B34" s="72" t="s">
        <v>19</v>
      </c>
      <c r="C34" s="46"/>
      <c r="D34" s="46">
        <f>SUM(D6:D33)</f>
        <v>13040</v>
      </c>
      <c r="E34" s="46"/>
      <c r="F34" s="46"/>
      <c r="G34" s="46"/>
      <c r="H34" s="46"/>
      <c r="I34" s="46"/>
      <c r="J34" s="46"/>
      <c r="K34" s="78">
        <f>SUM(K6:K33)</f>
        <v>0</v>
      </c>
      <c r="L34" s="79"/>
      <c r="M34" s="46"/>
      <c r="N34" s="46"/>
      <c r="O34" s="46"/>
      <c r="P34" s="46"/>
      <c r="Q34" s="46"/>
    </row>
  </sheetData>
  <sheetProtection password="CCC9" sheet="1" insertHyperlinks="0" deleteRows="0"/>
  <phoneticPr fontId="23" type="noConversion"/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41</vt:i4>
      </vt:variant>
    </vt:vector>
  </HeadingPairs>
  <TitlesOfParts>
    <vt:vector size="41" baseType="lpstr">
      <vt:lpstr>Ponudba</vt:lpstr>
      <vt:lpstr>Navodila za izpolnjevanje</vt:lpstr>
      <vt:lpstr>Mleko in mlečni izdelki</vt:lpstr>
      <vt:lpstr>Meso in mesni izdelki</vt:lpstr>
      <vt:lpstr>Kruh, pekovski in fini iz.</vt:lpstr>
      <vt:lpstr>Sušene testenine, zakuhe</vt:lpstr>
      <vt:lpstr>Moke in mlevski izdelki</vt:lpstr>
      <vt:lpstr>Konzervirano sadje in zel.</vt:lpstr>
      <vt:lpstr>Zamrznjena sadje in zelen.</vt:lpstr>
      <vt:lpstr>Sveže ribe</vt:lpstr>
      <vt:lpstr>Zamrznjeni izdelki</vt:lpstr>
      <vt:lpstr>Med</vt:lpstr>
      <vt:lpstr>Čaji</vt:lpstr>
      <vt:lpstr>Začimbe</vt:lpstr>
      <vt:lpstr>Olja, tatarska omaka, maj.</vt:lpstr>
      <vt:lpstr>Suho sadje in oreščki</vt:lpstr>
      <vt:lpstr>Jajca</vt:lpstr>
      <vt:lpstr>Brezalkoholne pijače in v.</vt:lpstr>
      <vt:lpstr>Čokolada in kakav</vt:lpstr>
      <vt:lpstr>Sveže sadje</vt:lpstr>
      <vt:lpstr>Sveža zelenjava</vt:lpstr>
      <vt:lpstr>Stročnice</vt:lpstr>
      <vt:lpstr>Riž</vt:lpstr>
      <vt:lpstr>Kis</vt:lpstr>
      <vt:lpstr>Sladoled</vt:lpstr>
      <vt:lpstr>Splošno prehrambeno blago</vt:lpstr>
      <vt:lpstr>Izdelki brez laktoze</vt:lpstr>
      <vt:lpstr>Alkoholne pijače</vt:lpstr>
      <vt:lpstr>Meso drobnice</vt:lpstr>
      <vt:lpstr>Perutninsko meso in mesni.</vt:lpstr>
      <vt:lpstr>Kefir, iz kefirnih zrn</vt:lpstr>
      <vt:lpstr>Izdelki brez glutena</vt:lpstr>
      <vt:lpstr>Dietni izdelki</vt:lpstr>
      <vt:lpstr>Ribe in morski sadeži, za.</vt:lpstr>
      <vt:lpstr>Ribe, konzervirane</vt:lpstr>
      <vt:lpstr>Hlajene testenine, prilog.</vt:lpstr>
      <vt:lpstr>Sladoled, brez laktoze</vt:lpstr>
      <vt:lpstr>Kislo zelje in kisla repa</vt:lpstr>
      <vt:lpstr>Smoothie in kaše</vt:lpstr>
      <vt:lpstr>PARADIŽNIK</vt:lpstr>
      <vt:lpstr>Krompir</vt:lpstr>
    </vt:vector>
  </TitlesOfParts>
  <Company>Kranjski Vrtci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Tina</cp:lastModifiedBy>
  <cp:lastPrinted>2023-08-24T04:02:37Z</cp:lastPrinted>
  <dcterms:created xsi:type="dcterms:W3CDTF">2010-12-03T12:30:29Z</dcterms:created>
  <dcterms:modified xsi:type="dcterms:W3CDTF">2023-08-25T08:56:05Z</dcterms:modified>
</cp:coreProperties>
</file>